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760" firstSheet="1" activeTab="1"/>
  </bookViews>
  <sheets>
    <sheet name="цик(Петровка) " sheetId="20" state="hidden" r:id="rId1"/>
    <sheet name="цик(Покровка) " sheetId="22" r:id="rId2"/>
    <sheet name="цик 2 вариант " sheetId="21" state="hidden" r:id="rId3"/>
  </sheets>
  <definedNames>
    <definedName name="_xlnm.Print_Area" localSheetId="0">'цик(Петровка) '!$A$1:$G$209</definedName>
    <definedName name="_xlnm.Print_Area" localSheetId="1">'цик(Покровка) '!$A$1:$G$207</definedName>
  </definedNames>
  <calcPr calcId="125725"/>
</workbook>
</file>

<file path=xl/calcChain.xml><?xml version="1.0" encoding="utf-8"?>
<calcChain xmlns="http://schemas.openxmlformats.org/spreadsheetml/2006/main">
  <c r="C195" i="20"/>
  <c r="C193" i="22"/>
  <c r="G191" l="1"/>
  <c r="F191"/>
  <c r="E191"/>
  <c r="D191"/>
  <c r="C191"/>
  <c r="C192" s="1"/>
  <c r="G183"/>
  <c r="F183"/>
  <c r="E183"/>
  <c r="D183"/>
  <c r="G174"/>
  <c r="F174"/>
  <c r="E174"/>
  <c r="D174"/>
  <c r="C174"/>
  <c r="C175" s="1"/>
  <c r="G165"/>
  <c r="F165"/>
  <c r="E165"/>
  <c r="D165"/>
  <c r="G155"/>
  <c r="F155"/>
  <c r="E155"/>
  <c r="D155"/>
  <c r="C155"/>
  <c r="C156" s="1"/>
  <c r="G146"/>
  <c r="F146"/>
  <c r="E146"/>
  <c r="D146"/>
  <c r="G136"/>
  <c r="F136"/>
  <c r="E136"/>
  <c r="D136"/>
  <c r="C136"/>
  <c r="C137" s="1"/>
  <c r="G128"/>
  <c r="F128"/>
  <c r="E128"/>
  <c r="D128"/>
  <c r="G117"/>
  <c r="F117"/>
  <c r="E117"/>
  <c r="D117"/>
  <c r="C117"/>
  <c r="C118" s="1"/>
  <c r="G109"/>
  <c r="G118" s="1"/>
  <c r="F109"/>
  <c r="E109"/>
  <c r="E118" s="1"/>
  <c r="D109"/>
  <c r="G99"/>
  <c r="F99"/>
  <c r="E99"/>
  <c r="D99"/>
  <c r="C99"/>
  <c r="C100" s="1"/>
  <c r="G90"/>
  <c r="F90"/>
  <c r="E90"/>
  <c r="D90"/>
  <c r="G80"/>
  <c r="F80"/>
  <c r="E80"/>
  <c r="D80"/>
  <c r="C80"/>
  <c r="C81" s="1"/>
  <c r="G72"/>
  <c r="F72"/>
  <c r="E72"/>
  <c r="D72"/>
  <c r="G63"/>
  <c r="F63"/>
  <c r="E63"/>
  <c r="D63"/>
  <c r="C63"/>
  <c r="C64" s="1"/>
  <c r="G54"/>
  <c r="F54"/>
  <c r="E54"/>
  <c r="D54"/>
  <c r="G43"/>
  <c r="F43"/>
  <c r="E43"/>
  <c r="D43"/>
  <c r="C43"/>
  <c r="C44" s="1"/>
  <c r="G34"/>
  <c r="F34"/>
  <c r="E34"/>
  <c r="D34"/>
  <c r="G24"/>
  <c r="G194" s="1"/>
  <c r="F24"/>
  <c r="E24"/>
  <c r="E194" s="1"/>
  <c r="D24"/>
  <c r="C24"/>
  <c r="G15"/>
  <c r="F15"/>
  <c r="E15"/>
  <c r="D15"/>
  <c r="G193" i="20"/>
  <c r="F193"/>
  <c r="E193"/>
  <c r="D193"/>
  <c r="C193"/>
  <c r="C194" s="1"/>
  <c r="G185"/>
  <c r="F185"/>
  <c r="E185"/>
  <c r="D185"/>
  <c r="G176"/>
  <c r="F176"/>
  <c r="E176"/>
  <c r="D176"/>
  <c r="C176"/>
  <c r="C177" s="1"/>
  <c r="G167"/>
  <c r="F167"/>
  <c r="E167"/>
  <c r="D167"/>
  <c r="D177" s="1"/>
  <c r="G156"/>
  <c r="F156"/>
  <c r="E156"/>
  <c r="D156"/>
  <c r="C156"/>
  <c r="C157" s="1"/>
  <c r="G147"/>
  <c r="F147"/>
  <c r="E147"/>
  <c r="D147"/>
  <c r="G137"/>
  <c r="F137"/>
  <c r="E137"/>
  <c r="D137"/>
  <c r="C137"/>
  <c r="C138" s="1"/>
  <c r="G129"/>
  <c r="F129"/>
  <c r="E129"/>
  <c r="D129"/>
  <c r="G118"/>
  <c r="F118"/>
  <c r="E118"/>
  <c r="D118"/>
  <c r="C118"/>
  <c r="C119" s="1"/>
  <c r="G109"/>
  <c r="G119" s="1"/>
  <c r="F109"/>
  <c r="E109"/>
  <c r="E119" s="1"/>
  <c r="D109"/>
  <c r="G99"/>
  <c r="F99"/>
  <c r="E99"/>
  <c r="D99"/>
  <c r="C99"/>
  <c r="C100" s="1"/>
  <c r="G90"/>
  <c r="F90"/>
  <c r="E90"/>
  <c r="D90"/>
  <c r="G80"/>
  <c r="F80"/>
  <c r="E80"/>
  <c r="D80"/>
  <c r="C80"/>
  <c r="C81" s="1"/>
  <c r="G72"/>
  <c r="F72"/>
  <c r="E72"/>
  <c r="D72"/>
  <c r="G63"/>
  <c r="F63"/>
  <c r="E63"/>
  <c r="D63"/>
  <c r="C63"/>
  <c r="C64" s="1"/>
  <c r="G54"/>
  <c r="F54"/>
  <c r="E54"/>
  <c r="D54"/>
  <c r="G43"/>
  <c r="F43"/>
  <c r="E43"/>
  <c r="D43"/>
  <c r="C43"/>
  <c r="G34"/>
  <c r="F34"/>
  <c r="E34"/>
  <c r="D34"/>
  <c r="G24"/>
  <c r="G196" s="1"/>
  <c r="F24"/>
  <c r="E24"/>
  <c r="E196" s="1"/>
  <c r="D24"/>
  <c r="C24"/>
  <c r="G15"/>
  <c r="F15"/>
  <c r="F195" s="1"/>
  <c r="E15"/>
  <c r="D15"/>
  <c r="D195" s="1"/>
  <c r="C232" i="21"/>
  <c r="G230"/>
  <c r="G231" s="1"/>
  <c r="F230"/>
  <c r="E230"/>
  <c r="E231" s="1"/>
  <c r="D230"/>
  <c r="C230"/>
  <c r="C231" s="1"/>
  <c r="G221"/>
  <c r="F221"/>
  <c r="F231" s="1"/>
  <c r="E221"/>
  <c r="D221"/>
  <c r="D231" s="1"/>
  <c r="G212"/>
  <c r="F212"/>
  <c r="E212"/>
  <c r="D212"/>
  <c r="C212"/>
  <c r="C213" s="1"/>
  <c r="G204"/>
  <c r="F204"/>
  <c r="E204"/>
  <c r="D204"/>
  <c r="G194"/>
  <c r="G195" s="1"/>
  <c r="F194"/>
  <c r="E194"/>
  <c r="E195" s="1"/>
  <c r="D194"/>
  <c r="C194"/>
  <c r="C195" s="1"/>
  <c r="G185"/>
  <c r="F185"/>
  <c r="F195" s="1"/>
  <c r="E185"/>
  <c r="D185"/>
  <c r="D195" s="1"/>
  <c r="G174"/>
  <c r="F174"/>
  <c r="E174"/>
  <c r="D174"/>
  <c r="C174"/>
  <c r="C175" s="1"/>
  <c r="G165"/>
  <c r="F165"/>
  <c r="E165"/>
  <c r="D165"/>
  <c r="G156"/>
  <c r="G157" s="1"/>
  <c r="F156"/>
  <c r="E156"/>
  <c r="E157" s="1"/>
  <c r="D156"/>
  <c r="C156"/>
  <c r="C157" s="1"/>
  <c r="G148"/>
  <c r="F148"/>
  <c r="F157" s="1"/>
  <c r="E148"/>
  <c r="D148"/>
  <c r="D157" s="1"/>
  <c r="G137"/>
  <c r="F137"/>
  <c r="E137"/>
  <c r="D137"/>
  <c r="C137"/>
  <c r="C138" s="1"/>
  <c r="G128"/>
  <c r="G138" s="1"/>
  <c r="F128"/>
  <c r="E128"/>
  <c r="E138" s="1"/>
  <c r="D128"/>
  <c r="G119"/>
  <c r="F119"/>
  <c r="E119"/>
  <c r="D119"/>
  <c r="G111"/>
  <c r="G120" s="1"/>
  <c r="F111"/>
  <c r="F120" s="1"/>
  <c r="E111"/>
  <c r="E120" s="1"/>
  <c r="D111"/>
  <c r="D120" s="1"/>
  <c r="G100"/>
  <c r="F100"/>
  <c r="E100"/>
  <c r="D100"/>
  <c r="G91"/>
  <c r="F91"/>
  <c r="E91"/>
  <c r="D91"/>
  <c r="G80"/>
  <c r="G81" s="1"/>
  <c r="F80"/>
  <c r="E80"/>
  <c r="E81" s="1"/>
  <c r="D80"/>
  <c r="C80"/>
  <c r="C81" s="1"/>
  <c r="G71"/>
  <c r="F71"/>
  <c r="F81" s="1"/>
  <c r="E71"/>
  <c r="D71"/>
  <c r="D81" s="1"/>
  <c r="G62"/>
  <c r="F62"/>
  <c r="E62"/>
  <c r="D62"/>
  <c r="C62"/>
  <c r="G53"/>
  <c r="F53"/>
  <c r="E53"/>
  <c r="D53"/>
  <c r="G42"/>
  <c r="F42"/>
  <c r="E42"/>
  <c r="D42"/>
  <c r="G33"/>
  <c r="F33"/>
  <c r="E33"/>
  <c r="D33"/>
  <c r="C25"/>
  <c r="G24"/>
  <c r="F24"/>
  <c r="F233" s="1"/>
  <c r="E24"/>
  <c r="D24"/>
  <c r="D233" s="1"/>
  <c r="G15"/>
  <c r="F15"/>
  <c r="F232" s="1"/>
  <c r="E15"/>
  <c r="D15"/>
  <c r="D232" s="1"/>
  <c r="F25" l="1"/>
  <c r="E43"/>
  <c r="G43"/>
  <c r="E101"/>
  <c r="G101"/>
  <c r="C25" i="20"/>
  <c r="C196"/>
  <c r="C197" s="1"/>
  <c r="C198" s="1"/>
  <c r="E232" i="21"/>
  <c r="G232"/>
  <c r="E233"/>
  <c r="G233"/>
  <c r="G234" s="1"/>
  <c r="G235" s="1"/>
  <c r="D25"/>
  <c r="D43"/>
  <c r="F43"/>
  <c r="D63"/>
  <c r="F63"/>
  <c r="C233"/>
  <c r="C234" s="1"/>
  <c r="C235" s="1"/>
  <c r="E63"/>
  <c r="G63"/>
  <c r="D101"/>
  <c r="F101"/>
  <c r="D138"/>
  <c r="F138"/>
  <c r="D175"/>
  <c r="F175"/>
  <c r="E175"/>
  <c r="G175"/>
  <c r="D213"/>
  <c r="F213"/>
  <c r="E213"/>
  <c r="G213"/>
  <c r="E195" i="20"/>
  <c r="G195"/>
  <c r="D196"/>
  <c r="F196"/>
  <c r="D193" i="22"/>
  <c r="F193"/>
  <c r="F194"/>
  <c r="D194"/>
  <c r="D195" s="1"/>
  <c r="D196" s="1"/>
  <c r="G193"/>
  <c r="E193"/>
  <c r="E195" s="1"/>
  <c r="E196" s="1"/>
  <c r="C25"/>
  <c r="C194"/>
  <c r="C195" s="1"/>
  <c r="C196" s="1"/>
  <c r="F177" i="20"/>
  <c r="D119"/>
  <c r="F119"/>
  <c r="D157"/>
  <c r="F157"/>
  <c r="D194"/>
  <c r="F194"/>
  <c r="D118" i="22"/>
  <c r="D44"/>
  <c r="F44"/>
  <c r="E64"/>
  <c r="G64"/>
  <c r="D81"/>
  <c r="F81"/>
  <c r="E100"/>
  <c r="G100"/>
  <c r="D137"/>
  <c r="F137"/>
  <c r="E156"/>
  <c r="G156"/>
  <c r="D175"/>
  <c r="F175"/>
  <c r="E192"/>
  <c r="G192"/>
  <c r="E44"/>
  <c r="G44"/>
  <c r="D64"/>
  <c r="F64"/>
  <c r="E81"/>
  <c r="G81"/>
  <c r="D100"/>
  <c r="F100"/>
  <c r="E137"/>
  <c r="G137"/>
  <c r="D156"/>
  <c r="F156"/>
  <c r="E175"/>
  <c r="G175"/>
  <c r="D192"/>
  <c r="F192"/>
  <c r="F118"/>
  <c r="G195"/>
  <c r="G196" s="1"/>
  <c r="D25"/>
  <c r="F25"/>
  <c r="E25"/>
  <c r="G25"/>
  <c r="D197" i="20"/>
  <c r="D198" s="1"/>
  <c r="F197"/>
  <c r="F198" s="1"/>
  <c r="E44"/>
  <c r="G44"/>
  <c r="D64"/>
  <c r="F64"/>
  <c r="E81"/>
  <c r="G81"/>
  <c r="D100"/>
  <c r="F100"/>
  <c r="E138"/>
  <c r="G138"/>
  <c r="E177"/>
  <c r="G177"/>
  <c r="D44"/>
  <c r="F44"/>
  <c r="E64"/>
  <c r="G64"/>
  <c r="D81"/>
  <c r="F81"/>
  <c r="E100"/>
  <c r="G100"/>
  <c r="D138"/>
  <c r="F138"/>
  <c r="E157"/>
  <c r="G157"/>
  <c r="E194"/>
  <c r="G194"/>
  <c r="E197"/>
  <c r="E198" s="1"/>
  <c r="G197"/>
  <c r="G198" s="1"/>
  <c r="D25"/>
  <c r="F25"/>
  <c r="E25"/>
  <c r="G25"/>
  <c r="D234" i="21"/>
  <c r="D235" s="1"/>
  <c r="F234"/>
  <c r="F235" s="1"/>
  <c r="E234"/>
  <c r="E235" s="1"/>
  <c r="E25"/>
  <c r="G25"/>
  <c r="C63"/>
  <c r="F195" i="22" l="1"/>
  <c r="F196" s="1"/>
</calcChain>
</file>

<file path=xl/sharedStrings.xml><?xml version="1.0" encoding="utf-8"?>
<sst xmlns="http://schemas.openxmlformats.org/spreadsheetml/2006/main" count="1462" uniqueCount="179">
  <si>
    <t>Обед</t>
  </si>
  <si>
    <t>Наименование блюда</t>
  </si>
  <si>
    <t>Картофельное пюре</t>
  </si>
  <si>
    <t>Плов с курицей</t>
  </si>
  <si>
    <t>Рис отварной</t>
  </si>
  <si>
    <t>СОГЛАСОВАНО</t>
  </si>
  <si>
    <t>УТВЕРЖДАЮ</t>
  </si>
  <si>
    <t>Начальник  лагеря БОУ г.Омска "СОШ №    "</t>
  </si>
  <si>
    <t>Директор  ООО СК "Инкос"</t>
  </si>
  <si>
    <t>__________________________/_______________________________/</t>
  </si>
  <si>
    <t>__________________________________________/А.П.Ермолин/</t>
  </si>
  <si>
    <t xml:space="preserve"> ЦИКЛИЧНОЕ МЕНЮ</t>
  </si>
  <si>
    <t>для лагеря с дневным пребыванием</t>
  </si>
  <si>
    <t>С 25.05. 2024 года по 29.06. 2024 года.</t>
  </si>
  <si>
    <t>1 день</t>
  </si>
  <si>
    <t>Завтрак</t>
  </si>
  <si>
    <t>№ рецептуры по СБ 2011 г.</t>
  </si>
  <si>
    <t>Выход</t>
  </si>
  <si>
    <t>Б</t>
  </si>
  <si>
    <t>Ж</t>
  </si>
  <si>
    <t>У</t>
  </si>
  <si>
    <t>К/к</t>
  </si>
  <si>
    <t>№ 173/2011 г.</t>
  </si>
  <si>
    <t>Каша молочная**</t>
  </si>
  <si>
    <t>№ 15/2011 г.</t>
  </si>
  <si>
    <t>Сыр порциями</t>
  </si>
  <si>
    <t>20</t>
  </si>
  <si>
    <t>Пром товар</t>
  </si>
  <si>
    <t xml:space="preserve">Хлеб порционный </t>
  </si>
  <si>
    <t>№ 54-2гн-2020 г.</t>
  </si>
  <si>
    <t xml:space="preserve">Чай с сахаром </t>
  </si>
  <si>
    <t>200</t>
  </si>
  <si>
    <t>Фрукт*</t>
  </si>
  <si>
    <t>100</t>
  </si>
  <si>
    <t>Итого за завтрак:</t>
  </si>
  <si>
    <t>№ 71/2011 г.</t>
  </si>
  <si>
    <t>Овощи в нарезке***</t>
  </si>
  <si>
    <t>№ 88/2011 г.</t>
  </si>
  <si>
    <t>Щи из свежей капусты с картофелем и сметаной</t>
  </si>
  <si>
    <t>Пром.товар/331/2011 г.</t>
  </si>
  <si>
    <t>Тефтели из говядины с рисом запеченные в соусе</t>
  </si>
  <si>
    <t>№ 203/2011 г.</t>
  </si>
  <si>
    <t>Макароны отварные</t>
  </si>
  <si>
    <t>№ 54-31хн-2020 г.</t>
  </si>
  <si>
    <t>Компот из ягод*</t>
  </si>
  <si>
    <t>Итого за обед:</t>
  </si>
  <si>
    <t>Итого за день:</t>
  </si>
  <si>
    <t>2 день</t>
  </si>
  <si>
    <t>Икра кабачковая</t>
  </si>
  <si>
    <t>Варенники с картофелем с маслом</t>
  </si>
  <si>
    <t>№ 54-3гн-2020 г.</t>
  </si>
  <si>
    <t>Чай с лимоном и сахаром</t>
  </si>
  <si>
    <t>№ 102/2011 г.</t>
  </si>
  <si>
    <t>Суп картофельный с бобовыми (горох)</t>
  </si>
  <si>
    <t>Пром товар/330/2011 г.</t>
  </si>
  <si>
    <t>Котлета из говядины запеченная в соусе</t>
  </si>
  <si>
    <t>№ 171/2011 г.</t>
  </si>
  <si>
    <t xml:space="preserve">Гречка отварная </t>
  </si>
  <si>
    <t>№ 54-4хн-2020 г.</t>
  </si>
  <si>
    <t>Компот из изюма с витамином С</t>
  </si>
  <si>
    <t>Все технологические карты в соответствии с цикличным меню находятся на пищеблоке</t>
  </si>
  <si>
    <t>3 день</t>
  </si>
  <si>
    <t>№ 174/2011 г.</t>
  </si>
  <si>
    <t>№ 54-8гн-2020 г.</t>
  </si>
  <si>
    <t>Чай с ягодой и сахаром*</t>
  </si>
  <si>
    <t>Йогурт в индивидуальной упаковке</t>
  </si>
  <si>
    <t>1 шт</t>
  </si>
  <si>
    <t xml:space="preserve">  </t>
  </si>
  <si>
    <t>№ 95/2011 г.</t>
  </si>
  <si>
    <t>Рассольник домашний со сметаной</t>
  </si>
  <si>
    <t>№ 229/2011 г.</t>
  </si>
  <si>
    <t>Рыба, тушеная в томате с овощами</t>
  </si>
  <si>
    <t>№ 128/2011 г.</t>
  </si>
  <si>
    <t>№ 54-1хн-2020 г.</t>
  </si>
  <si>
    <t>Компот из смеси сухофруктов с витамином С</t>
  </si>
  <si>
    <t>4 день</t>
  </si>
  <si>
    <t>№ 224/2011 г.</t>
  </si>
  <si>
    <t>Запеканка из творога с морковью со сгущенным молоком</t>
  </si>
  <si>
    <t>Выпечные изделия</t>
  </si>
  <si>
    <t>№ 103/2011 г.</t>
  </si>
  <si>
    <t>Суп картофельный с макаронными изделиями</t>
  </si>
  <si>
    <t>№ 303/2011 г.</t>
  </si>
  <si>
    <t>Курица тушеная с морковью</t>
  </si>
  <si>
    <t>№ 304/2011 г.</t>
  </si>
  <si>
    <t>№ 54-7хн-2020 г.</t>
  </si>
  <si>
    <t>5 день</t>
  </si>
  <si>
    <t>№ 204/2011 г.</t>
  </si>
  <si>
    <t>Макаронные изделия отварные с сыром</t>
  </si>
  <si>
    <t>№ 209/2011 г.</t>
  </si>
  <si>
    <t>Яйцо вареное</t>
  </si>
  <si>
    <t>10.00 Сок в индивидуальной упаковке</t>
  </si>
  <si>
    <t>№ 82/2011 г.</t>
  </si>
  <si>
    <t>Борщ с капустой и картофелем со сметаной</t>
  </si>
  <si>
    <t>Котлета куринная запеченная в соусе</t>
  </si>
  <si>
    <t>№ 302/2011 г.</t>
  </si>
  <si>
    <t>Крупа перловая рассыпчатая</t>
  </si>
  <si>
    <t>6 день</t>
  </si>
  <si>
    <t>№ 14/2011 г.</t>
  </si>
  <si>
    <t>Масло порциями</t>
  </si>
  <si>
    <t>10</t>
  </si>
  <si>
    <t>№ 70/2011 г.</t>
  </si>
  <si>
    <t>№ 101/2011 г.</t>
  </si>
  <si>
    <t>Суп с крупой</t>
  </si>
  <si>
    <t>№ 54-28м-2020 г.</t>
  </si>
  <si>
    <t>Жаркое из курицы (филе птицы)</t>
  </si>
  <si>
    <t>№ 54-32хн-2020 г.</t>
  </si>
  <si>
    <t>Компот из свежих яблок</t>
  </si>
  <si>
    <t>7 день</t>
  </si>
  <si>
    <t>№ 120/2011 г.</t>
  </si>
  <si>
    <t>Суп молочный с макаронными изделиями</t>
  </si>
  <si>
    <t>№ 99/2011 г.</t>
  </si>
  <si>
    <t>Суп из овощей со сметаной</t>
  </si>
  <si>
    <t>Ленивые голубцы запеченные в соусе</t>
  </si>
  <si>
    <t>8 день</t>
  </si>
  <si>
    <t>Фрукт</t>
  </si>
  <si>
    <t>№ 96/2011 г.</t>
  </si>
  <si>
    <t>Рассольник ленинградский со сметаной</t>
  </si>
  <si>
    <t>№ 289/2011 г.</t>
  </si>
  <si>
    <t>Рагу из птицы</t>
  </si>
  <si>
    <t>9 день</t>
  </si>
  <si>
    <t>№ 319/2011г.</t>
  </si>
  <si>
    <t>Морковь, тушенная в сметанном соусе</t>
  </si>
  <si>
    <t>60</t>
  </si>
  <si>
    <t>№ 54-6гн-2020 г.</t>
  </si>
  <si>
    <t>№ 290/2011 г.</t>
  </si>
  <si>
    <t>Филе птицы, тушеное в соусе</t>
  </si>
  <si>
    <t>10 день</t>
  </si>
  <si>
    <t>№ 181/2011 г.</t>
  </si>
  <si>
    <t>Кондитерское изделие</t>
  </si>
  <si>
    <t>50</t>
  </si>
  <si>
    <t>№ Пром.товар/354/2016 г.</t>
  </si>
  <si>
    <t>Фрикаделька рыбная запеченная в соусе</t>
  </si>
  <si>
    <t>11 день</t>
  </si>
  <si>
    <t>№ 291/2011 г.</t>
  </si>
  <si>
    <t>12 день</t>
  </si>
  <si>
    <t>№ 210/2011 г.</t>
  </si>
  <si>
    <t>Омлет натуральный на молоке</t>
  </si>
  <si>
    <t>№ 98/2011 г.</t>
  </si>
  <si>
    <t>Суп крестьянский с перловой крупой</t>
  </si>
  <si>
    <t>Пром товар/331/2011 г.</t>
  </si>
  <si>
    <t>Котлета куринная с морковью, запеченная в соусе</t>
  </si>
  <si>
    <t>№ 125/2011 г.</t>
  </si>
  <si>
    <t>Горох отварной с маслом</t>
  </si>
  <si>
    <t>Итого за период:</t>
  </si>
  <si>
    <t>СРЕДНЕЕ ЗА ПЕРИОД:</t>
  </si>
  <si>
    <t>СООТНОШЕНИЕ:</t>
  </si>
  <si>
    <t>Литература:</t>
  </si>
  <si>
    <t>1.  Сборник рецептур блюд и кулинарных изделий для питания детей в дошкольных организациях/ Могильный М.П., Тутельян Т.В.  Издательство "Дели принт", Москва, 2011.</t>
  </si>
  <si>
    <t>2. Сборник рецептур блюд и кулинарных изделий, Издательство "ФБУН «Новосибирский НИИ гигиены» Роспотребнадзора ", Новосибирск, 2020.</t>
  </si>
  <si>
    <t>3. Сборник рецептур на продукцию общественного питания. Сборник технических нормативов 2-е издание дополненное и переработанное/Могильный М.П., Тутельян Т.В., Издательство "ДеЛи плюс", Москва, 2016.</t>
  </si>
  <si>
    <t>4. Сборник технологических нормативов, рецептур блюд и кулинарных изделий для дошкольных организаций и детских оздоровительных учреждений   / А.Я.Перевалов. Пермь 2011 год.</t>
  </si>
  <si>
    <t>5. САНПИН 2.3/2.4.3590-20 "САНИТАРНО-ЭПИДЕМИОЛОГИЧЕСКИЕ ТРЕБОВАНИЯ К ОРГАНИЗАЦИИ ОБЩЕСТВЕННОГО ПИТАНИЯ НАСЕЛЕНИЯ"</t>
  </si>
  <si>
    <r>
      <rPr>
        <b/>
        <sz val="12"/>
        <rFont val="Times New Roman"/>
        <family val="1"/>
        <charset val="204"/>
      </rPr>
      <t>Примечание.</t>
    </r>
    <r>
      <rPr>
        <sz val="12"/>
        <rFont val="Times New Roman"/>
        <family val="1"/>
        <charset val="204"/>
      </rPr>
      <t xml:space="preserve"> В соответствии с Постановлением Правительства РФ от 29 марта 2023г. № 498 и СанПиН 2.3/2.4.3590-20 "Санитарно-эпидемиологические требования к организации общественного питания" допускается:
</t>
    </r>
    <r>
      <rPr>
        <b/>
        <sz val="12"/>
        <rFont val="Times New Roman"/>
        <family val="1"/>
        <charset val="204"/>
      </rPr>
      <t/>
    </r>
  </si>
  <si>
    <t>* Для приготовления холодных и горчих напитков использовать свежемороженные ягоды в ассортименте.</t>
  </si>
  <si>
    <t xml:space="preserve">** Для приготовления молочных каш использовать крупу пшенную, "Геркулес", манную, пшеничную, ячневую и рисовую. В соответствии с таблицей замены пищевой продукции с учетом их пищевой ценности допускается замена молока цельного  на концентрированное молоко. </t>
  </si>
  <si>
    <t>*** Свежие огурцы и помидоры, отварные/тушеные, консервированные овощи, маринады.</t>
  </si>
  <si>
    <t>Запеканка из творога с морковью с повидлом</t>
  </si>
  <si>
    <t>40</t>
  </si>
  <si>
    <t>70</t>
  </si>
  <si>
    <t>Начальник  лагеря БОУ г.Омска "МБОУ "Петровская СОШ"</t>
  </si>
  <si>
    <t>Пром.товар</t>
  </si>
  <si>
    <t xml:space="preserve">Тефтели из говядины с рисом </t>
  </si>
  <si>
    <t xml:space="preserve"> </t>
  </si>
  <si>
    <t>№ 224/2011 г./пром.тов.</t>
  </si>
  <si>
    <t xml:space="preserve">Котлета куринная </t>
  </si>
  <si>
    <t>№ 155/2011 г.</t>
  </si>
  <si>
    <t>№ Пром.товар</t>
  </si>
  <si>
    <t xml:space="preserve">Фрикаделька рыбная </t>
  </si>
  <si>
    <t>95</t>
  </si>
  <si>
    <t>С 01.06. 2024 года по 26.06. 2024 года.</t>
  </si>
  <si>
    <t>Омлет натуральный</t>
  </si>
  <si>
    <t>Котлета из говядины</t>
  </si>
  <si>
    <t>№ 211/2011 г.</t>
  </si>
  <si>
    <t>Омлет с сыром</t>
  </si>
  <si>
    <t>Повидло</t>
  </si>
  <si>
    <t xml:space="preserve">   </t>
  </si>
  <si>
    <t>№ Пром.товар/330/2011 г.</t>
  </si>
  <si>
    <t>Начальник  лагеря  "МБОУ "Покровская СОШ"</t>
  </si>
  <si>
    <t>Директор  ООО "Питание ПРО"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</si>
</sst>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1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164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3" xfId="0" applyFont="1" applyBorder="1" applyAlignment="1">
      <alignment wrapText="1"/>
    </xf>
    <xf numFmtId="0" fontId="0" fillId="0" borderId="0" xfId="0" applyFill="1"/>
    <xf numFmtId="0" fontId="1" fillId="0" borderId="3" xfId="0" applyFont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wrapText="1"/>
    </xf>
    <xf numFmtId="1" fontId="7" fillId="2" borderId="3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13"/>
  <sheetViews>
    <sheetView view="pageBreakPreview" topLeftCell="A65" zoomScaleNormal="100" zoomScaleSheetLayoutView="100" workbookViewId="0">
      <selection activeCell="A75" sqref="A75:G75"/>
    </sheetView>
  </sheetViews>
  <sheetFormatPr defaultRowHeight="15"/>
  <cols>
    <col min="1" max="1" width="30.5703125" customWidth="1"/>
    <col min="2" max="2" width="69.5703125" customWidth="1"/>
    <col min="3" max="7" width="17.42578125" customWidth="1"/>
  </cols>
  <sheetData>
    <row r="1" spans="1:7" ht="18.75" customHeight="1">
      <c r="A1" s="51" t="s">
        <v>5</v>
      </c>
      <c r="B1" s="51"/>
      <c r="C1" s="1"/>
      <c r="D1" s="52" t="s">
        <v>6</v>
      </c>
      <c r="E1" s="52"/>
      <c r="F1" s="52"/>
      <c r="G1" s="1"/>
    </row>
    <row r="2" spans="1:7" ht="25.5" customHeight="1">
      <c r="A2" s="51" t="s">
        <v>159</v>
      </c>
      <c r="B2" s="51"/>
      <c r="C2" s="1"/>
      <c r="D2" s="52" t="s">
        <v>8</v>
      </c>
      <c r="E2" s="52"/>
      <c r="F2" s="52"/>
      <c r="G2" s="52"/>
    </row>
    <row r="3" spans="1:7" ht="16.5" customHeight="1">
      <c r="A3" s="55" t="s">
        <v>9</v>
      </c>
      <c r="B3" s="55"/>
      <c r="C3" s="2"/>
      <c r="D3" s="53" t="s">
        <v>10</v>
      </c>
      <c r="E3" s="53"/>
      <c r="F3" s="53"/>
      <c r="G3" s="53"/>
    </row>
    <row r="4" spans="1:7" ht="15.75">
      <c r="A4" s="54" t="s">
        <v>11</v>
      </c>
      <c r="B4" s="54"/>
      <c r="C4" s="54"/>
      <c r="D4" s="54"/>
      <c r="E4" s="54"/>
      <c r="F4" s="54"/>
      <c r="G4" s="54"/>
    </row>
    <row r="5" spans="1:7" ht="15.75">
      <c r="A5" s="54" t="s">
        <v>12</v>
      </c>
      <c r="B5" s="54"/>
      <c r="C5" s="54"/>
      <c r="D5" s="54"/>
      <c r="E5" s="54"/>
      <c r="F5" s="54"/>
      <c r="G5" s="54"/>
    </row>
    <row r="6" spans="1:7" ht="18.75" customHeight="1">
      <c r="A6" s="56" t="s">
        <v>169</v>
      </c>
      <c r="B6" s="56"/>
      <c r="C6" s="56"/>
      <c r="D6" s="56"/>
      <c r="E6" s="56"/>
      <c r="F6" s="56"/>
      <c r="G6" s="56"/>
    </row>
    <row r="7" spans="1:7" ht="15.75">
      <c r="A7" s="43" t="s">
        <v>14</v>
      </c>
      <c r="B7" s="43"/>
      <c r="C7" s="43"/>
      <c r="D7" s="43"/>
      <c r="E7" s="43"/>
      <c r="F7" s="43"/>
      <c r="G7" s="43"/>
    </row>
    <row r="8" spans="1:7" ht="17.100000000000001" customHeight="1">
      <c r="A8" s="46" t="s">
        <v>15</v>
      </c>
      <c r="B8" s="46"/>
      <c r="C8" s="46"/>
      <c r="D8" s="46"/>
      <c r="E8" s="46"/>
      <c r="F8" s="46"/>
      <c r="G8" s="46"/>
    </row>
    <row r="9" spans="1:7" ht="32.25" customHeight="1">
      <c r="A9" s="3" t="s">
        <v>16</v>
      </c>
      <c r="B9" s="4" t="s">
        <v>1</v>
      </c>
      <c r="C9" s="3" t="s">
        <v>17</v>
      </c>
      <c r="D9" s="3" t="s">
        <v>18</v>
      </c>
      <c r="E9" s="3" t="s">
        <v>19</v>
      </c>
      <c r="F9" s="3" t="s">
        <v>20</v>
      </c>
      <c r="G9" s="3" t="s">
        <v>21</v>
      </c>
    </row>
    <row r="10" spans="1:7" ht="16.5" customHeight="1">
      <c r="A10" s="3" t="s">
        <v>22</v>
      </c>
      <c r="B10" s="5" t="s">
        <v>23</v>
      </c>
      <c r="C10" s="3">
        <v>180</v>
      </c>
      <c r="D10" s="6">
        <v>7.7</v>
      </c>
      <c r="E10" s="6">
        <v>7.8</v>
      </c>
      <c r="F10" s="6">
        <v>42.6</v>
      </c>
      <c r="G10" s="6">
        <v>271</v>
      </c>
    </row>
    <row r="11" spans="1:7" ht="16.5" customHeight="1">
      <c r="A11" s="3" t="s">
        <v>24</v>
      </c>
      <c r="B11" s="5" t="s">
        <v>25</v>
      </c>
      <c r="C11" s="7" t="s">
        <v>26</v>
      </c>
      <c r="D11" s="8">
        <v>4.5999999999999996</v>
      </c>
      <c r="E11" s="8">
        <v>5.9</v>
      </c>
      <c r="F11" s="8">
        <v>0</v>
      </c>
      <c r="G11" s="8">
        <v>71.7</v>
      </c>
    </row>
    <row r="12" spans="1:7" ht="16.5" customHeight="1">
      <c r="A12" s="4" t="s">
        <v>27</v>
      </c>
      <c r="B12" s="5" t="s">
        <v>28</v>
      </c>
      <c r="C12" s="4">
        <v>30</v>
      </c>
      <c r="D12" s="9">
        <v>2.2999999999999998</v>
      </c>
      <c r="E12" s="9">
        <v>0.2</v>
      </c>
      <c r="F12" s="9">
        <v>14.8</v>
      </c>
      <c r="G12" s="9">
        <v>70.3</v>
      </c>
    </row>
    <row r="13" spans="1:7" ht="16.5" customHeight="1">
      <c r="A13" s="3" t="s">
        <v>29</v>
      </c>
      <c r="B13" s="5" t="s">
        <v>30</v>
      </c>
      <c r="C13" s="10" t="s">
        <v>31</v>
      </c>
      <c r="D13" s="6">
        <v>0.2</v>
      </c>
      <c r="E13" s="6">
        <v>0</v>
      </c>
      <c r="F13" s="6">
        <v>6.4</v>
      </c>
      <c r="G13" s="6">
        <v>26.8</v>
      </c>
    </row>
    <row r="14" spans="1:7" ht="16.5" customHeight="1">
      <c r="A14" s="4" t="s">
        <v>27</v>
      </c>
      <c r="B14" s="5" t="s">
        <v>32</v>
      </c>
      <c r="C14" s="10" t="s">
        <v>158</v>
      </c>
      <c r="D14" s="6">
        <v>0.3</v>
      </c>
      <c r="E14" s="6">
        <v>0.3</v>
      </c>
      <c r="F14" s="6">
        <v>6.9</v>
      </c>
      <c r="G14" s="6">
        <v>31.1</v>
      </c>
    </row>
    <row r="15" spans="1:7" ht="16.5" customHeight="1">
      <c r="A15" s="11"/>
      <c r="B15" s="12" t="s">
        <v>34</v>
      </c>
      <c r="C15" s="11">
        <v>500</v>
      </c>
      <c r="D15" s="13">
        <f>SUM(D10:D14)</f>
        <v>15.100000000000001</v>
      </c>
      <c r="E15" s="13">
        <f t="shared" ref="E15:G15" si="0">SUM(E10:E14)</f>
        <v>14.2</v>
      </c>
      <c r="F15" s="13">
        <f t="shared" si="0"/>
        <v>70.7</v>
      </c>
      <c r="G15" s="13">
        <f t="shared" si="0"/>
        <v>470.90000000000003</v>
      </c>
    </row>
    <row r="16" spans="1:7" ht="16.5" customHeight="1">
      <c r="A16" s="45" t="s">
        <v>0</v>
      </c>
      <c r="B16" s="45"/>
      <c r="C16" s="45"/>
      <c r="D16" s="45"/>
      <c r="E16" s="45"/>
      <c r="F16" s="45"/>
      <c r="G16" s="45"/>
    </row>
    <row r="17" spans="1:7" ht="31.5" customHeight="1">
      <c r="A17" s="3" t="s">
        <v>16</v>
      </c>
      <c r="B17" s="4" t="s">
        <v>1</v>
      </c>
      <c r="C17" s="3" t="s">
        <v>17</v>
      </c>
      <c r="D17" s="3" t="s">
        <v>18</v>
      </c>
      <c r="E17" s="3" t="s">
        <v>19</v>
      </c>
      <c r="F17" s="3" t="s">
        <v>20</v>
      </c>
      <c r="G17" s="3" t="s">
        <v>21</v>
      </c>
    </row>
    <row r="18" spans="1:7" ht="16.5" customHeight="1">
      <c r="A18" s="3" t="s">
        <v>35</v>
      </c>
      <c r="B18" s="14" t="s">
        <v>36</v>
      </c>
      <c r="C18" s="3">
        <v>60</v>
      </c>
      <c r="D18" s="3">
        <v>0.5</v>
      </c>
      <c r="E18" s="3">
        <v>0.1</v>
      </c>
      <c r="F18" s="3">
        <v>1.5</v>
      </c>
      <c r="G18" s="3">
        <v>8.5</v>
      </c>
    </row>
    <row r="19" spans="1:7" ht="16.5" customHeight="1">
      <c r="A19" s="3" t="s">
        <v>37</v>
      </c>
      <c r="B19" s="5" t="s">
        <v>38</v>
      </c>
      <c r="C19" s="3">
        <v>200</v>
      </c>
      <c r="D19" s="6">
        <v>1.9</v>
      </c>
      <c r="E19" s="6">
        <v>7.2</v>
      </c>
      <c r="F19" s="6">
        <v>7.5</v>
      </c>
      <c r="G19" s="6">
        <v>102.2</v>
      </c>
    </row>
    <row r="20" spans="1:7" ht="16.5" customHeight="1">
      <c r="A20" s="4" t="s">
        <v>160</v>
      </c>
      <c r="B20" s="5" t="s">
        <v>161</v>
      </c>
      <c r="C20" s="4">
        <v>90</v>
      </c>
      <c r="D20" s="8">
        <v>12.3</v>
      </c>
      <c r="E20" s="8">
        <v>10.7</v>
      </c>
      <c r="F20" s="8">
        <v>7.5</v>
      </c>
      <c r="G20" s="8">
        <v>175.5</v>
      </c>
    </row>
    <row r="21" spans="1:7" ht="16.5" customHeight="1">
      <c r="A21" s="3" t="s">
        <v>41</v>
      </c>
      <c r="B21" s="5" t="s">
        <v>42</v>
      </c>
      <c r="C21" s="3">
        <v>150</v>
      </c>
      <c r="D21" s="6">
        <v>5.3</v>
      </c>
      <c r="E21" s="6">
        <v>4.9000000000000004</v>
      </c>
      <c r="F21" s="6">
        <v>32.799999999999997</v>
      </c>
      <c r="G21" s="6">
        <v>196.8</v>
      </c>
    </row>
    <row r="22" spans="1:7" ht="16.5" customHeight="1">
      <c r="A22" s="4" t="s">
        <v>27</v>
      </c>
      <c r="B22" s="5" t="s">
        <v>28</v>
      </c>
      <c r="C22" s="4">
        <v>40</v>
      </c>
      <c r="D22" s="9">
        <v>3</v>
      </c>
      <c r="E22" s="9">
        <v>0.3</v>
      </c>
      <c r="F22" s="9">
        <v>19.7</v>
      </c>
      <c r="G22" s="9">
        <v>93.8</v>
      </c>
    </row>
    <row r="23" spans="1:7" ht="16.5" customHeight="1">
      <c r="A23" s="3" t="s">
        <v>43</v>
      </c>
      <c r="B23" s="5" t="s">
        <v>44</v>
      </c>
      <c r="C23" s="3">
        <v>200</v>
      </c>
      <c r="D23" s="6">
        <v>0.1</v>
      </c>
      <c r="E23" s="6">
        <v>0</v>
      </c>
      <c r="F23" s="6">
        <v>7.2</v>
      </c>
      <c r="G23" s="6">
        <v>29.3</v>
      </c>
    </row>
    <row r="24" spans="1:7" ht="16.5" customHeight="1">
      <c r="A24" s="15"/>
      <c r="B24" s="12" t="s">
        <v>45</v>
      </c>
      <c r="C24" s="15">
        <f>SUM(C18:C23)</f>
        <v>740</v>
      </c>
      <c r="D24" s="16">
        <f>SUM(D18:D23)</f>
        <v>23.1</v>
      </c>
      <c r="E24" s="16">
        <f t="shared" ref="E24:G24" si="1">SUM(E18:E23)</f>
        <v>23.2</v>
      </c>
      <c r="F24" s="16">
        <f t="shared" si="1"/>
        <v>76.2</v>
      </c>
      <c r="G24" s="16">
        <f t="shared" si="1"/>
        <v>606.09999999999991</v>
      </c>
    </row>
    <row r="25" spans="1:7" ht="16.5" customHeight="1">
      <c r="A25" s="11"/>
      <c r="B25" s="12" t="s">
        <v>46</v>
      </c>
      <c r="C25" s="11">
        <f>C15+C24</f>
        <v>1240</v>
      </c>
      <c r="D25" s="13">
        <f>D15+D24</f>
        <v>38.200000000000003</v>
      </c>
      <c r="E25" s="13">
        <f t="shared" ref="E25:G25" si="2">E15+E24</f>
        <v>37.4</v>
      </c>
      <c r="F25" s="13">
        <f t="shared" si="2"/>
        <v>146.9</v>
      </c>
      <c r="G25" s="13">
        <f t="shared" si="2"/>
        <v>1077</v>
      </c>
    </row>
    <row r="26" spans="1:7" ht="16.5" customHeight="1">
      <c r="A26" s="44" t="s">
        <v>47</v>
      </c>
      <c r="B26" s="44"/>
      <c r="C26" s="44"/>
      <c r="D26" s="44"/>
      <c r="E26" s="44"/>
      <c r="F26" s="44"/>
      <c r="G26" s="44"/>
    </row>
    <row r="27" spans="1:7" ht="16.5" customHeight="1">
      <c r="A27" s="46" t="s">
        <v>15</v>
      </c>
      <c r="B27" s="46"/>
      <c r="C27" s="46"/>
      <c r="D27" s="46"/>
      <c r="E27" s="46"/>
      <c r="F27" s="46"/>
      <c r="G27" s="46"/>
    </row>
    <row r="28" spans="1:7" ht="29.25" customHeight="1">
      <c r="A28" s="3" t="s">
        <v>16</v>
      </c>
      <c r="B28" s="4" t="s">
        <v>1</v>
      </c>
      <c r="C28" s="3" t="s">
        <v>17</v>
      </c>
      <c r="D28" s="3" t="s">
        <v>18</v>
      </c>
      <c r="E28" s="3" t="s">
        <v>19</v>
      </c>
      <c r="F28" s="3" t="s">
        <v>20</v>
      </c>
      <c r="G28" s="3" t="s">
        <v>21</v>
      </c>
    </row>
    <row r="29" spans="1:7" ht="16.5" customHeight="1">
      <c r="A29" s="3" t="s">
        <v>22</v>
      </c>
      <c r="B29" s="5" t="s">
        <v>23</v>
      </c>
      <c r="C29" s="3">
        <v>180</v>
      </c>
      <c r="D29" s="6">
        <v>7.3</v>
      </c>
      <c r="E29" s="6">
        <v>10.1</v>
      </c>
      <c r="F29" s="6">
        <v>29.2</v>
      </c>
      <c r="G29" s="6">
        <v>236.7</v>
      </c>
    </row>
    <row r="30" spans="1:7" ht="16.5" customHeight="1">
      <c r="A30" s="3" t="s">
        <v>97</v>
      </c>
      <c r="B30" s="5" t="s">
        <v>98</v>
      </c>
      <c r="C30" s="10" t="s">
        <v>99</v>
      </c>
      <c r="D30" s="6">
        <v>0.1</v>
      </c>
      <c r="E30" s="6">
        <v>7.3</v>
      </c>
      <c r="F30" s="6">
        <v>0.1</v>
      </c>
      <c r="G30" s="6">
        <v>66.099999999999994</v>
      </c>
    </row>
    <row r="31" spans="1:7" ht="16.5" customHeight="1">
      <c r="A31" s="4" t="s">
        <v>27</v>
      </c>
      <c r="B31" s="5" t="s">
        <v>28</v>
      </c>
      <c r="C31" s="4">
        <v>30</v>
      </c>
      <c r="D31" s="9">
        <v>2.2999999999999998</v>
      </c>
      <c r="E31" s="9">
        <v>0.2</v>
      </c>
      <c r="F31" s="9">
        <v>14.8</v>
      </c>
      <c r="G31" s="9">
        <v>70.3</v>
      </c>
    </row>
    <row r="32" spans="1:7" ht="16.5" customHeight="1">
      <c r="A32" s="3" t="s">
        <v>50</v>
      </c>
      <c r="B32" s="5" t="s">
        <v>51</v>
      </c>
      <c r="C32" s="10" t="s">
        <v>31</v>
      </c>
      <c r="D32" s="6">
        <v>0.2</v>
      </c>
      <c r="E32" s="6">
        <v>0.1</v>
      </c>
      <c r="F32" s="6">
        <v>6.6</v>
      </c>
      <c r="G32" s="6">
        <v>27.9</v>
      </c>
    </row>
    <row r="33" spans="1:10" ht="16.5" customHeight="1">
      <c r="A33" s="4" t="s">
        <v>27</v>
      </c>
      <c r="B33" s="5" t="s">
        <v>32</v>
      </c>
      <c r="C33" s="10" t="s">
        <v>33</v>
      </c>
      <c r="D33" s="6">
        <v>0.4</v>
      </c>
      <c r="E33" s="6">
        <v>0.4</v>
      </c>
      <c r="F33" s="6">
        <v>9.8000000000000007</v>
      </c>
      <c r="G33" s="6">
        <v>44.4</v>
      </c>
      <c r="J33" t="s">
        <v>162</v>
      </c>
    </row>
    <row r="34" spans="1:10" ht="16.5" customHeight="1">
      <c r="A34" s="11"/>
      <c r="B34" s="12" t="s">
        <v>34</v>
      </c>
      <c r="C34" s="11">
        <v>520</v>
      </c>
      <c r="D34" s="13">
        <f>SUM(D29:D33)</f>
        <v>10.299999999999999</v>
      </c>
      <c r="E34" s="13">
        <f>SUM(E29:E33)</f>
        <v>18.099999999999998</v>
      </c>
      <c r="F34" s="13">
        <f>SUM(F29:F33)</f>
        <v>60.5</v>
      </c>
      <c r="G34" s="13">
        <f>SUM(G29:G33)</f>
        <v>445.39999999999992</v>
      </c>
    </row>
    <row r="35" spans="1:10" ht="30" customHeight="1">
      <c r="A35" s="45" t="s">
        <v>0</v>
      </c>
      <c r="B35" s="45"/>
      <c r="C35" s="45"/>
      <c r="D35" s="45"/>
      <c r="E35" s="45"/>
      <c r="F35" s="45"/>
      <c r="G35" s="45"/>
    </row>
    <row r="36" spans="1:10" ht="16.5" customHeight="1">
      <c r="A36" s="3" t="s">
        <v>16</v>
      </c>
      <c r="B36" s="4" t="s">
        <v>1</v>
      </c>
      <c r="C36" s="3" t="s">
        <v>17</v>
      </c>
      <c r="D36" s="3" t="s">
        <v>18</v>
      </c>
      <c r="E36" s="3" t="s">
        <v>19</v>
      </c>
      <c r="F36" s="3" t="s">
        <v>20</v>
      </c>
      <c r="G36" s="3" t="s">
        <v>21</v>
      </c>
    </row>
    <row r="37" spans="1:10" ht="16.5" customHeight="1">
      <c r="A37" s="3" t="s">
        <v>35</v>
      </c>
      <c r="B37" s="14" t="s">
        <v>36</v>
      </c>
      <c r="C37" s="3">
        <v>60</v>
      </c>
      <c r="D37" s="3">
        <v>0.7</v>
      </c>
      <c r="E37" s="3">
        <v>0.1</v>
      </c>
      <c r="F37" s="3">
        <v>2.2999999999999998</v>
      </c>
      <c r="G37" s="3">
        <v>12.8</v>
      </c>
    </row>
    <row r="38" spans="1:10" ht="16.5" customHeight="1">
      <c r="A38" s="3" t="s">
        <v>52</v>
      </c>
      <c r="B38" s="5" t="s">
        <v>53</v>
      </c>
      <c r="C38" s="3">
        <v>250</v>
      </c>
      <c r="D38" s="6">
        <v>8.1999999999999993</v>
      </c>
      <c r="E38" s="6">
        <v>3.5</v>
      </c>
      <c r="F38" s="6">
        <v>18.7</v>
      </c>
      <c r="G38" s="6">
        <v>138.69999999999999</v>
      </c>
    </row>
    <row r="39" spans="1:10" ht="16.5" customHeight="1">
      <c r="A39" s="4" t="s">
        <v>54</v>
      </c>
      <c r="B39" s="20" t="s">
        <v>55</v>
      </c>
      <c r="C39" s="21">
        <v>120</v>
      </c>
      <c r="D39" s="22">
        <v>16.8</v>
      </c>
      <c r="E39" s="22">
        <v>18.2</v>
      </c>
      <c r="F39" s="22">
        <v>15.8</v>
      </c>
      <c r="G39" s="22">
        <v>293.60000000000002</v>
      </c>
    </row>
    <row r="40" spans="1:10" ht="16.5" customHeight="1">
      <c r="A40" s="3" t="s">
        <v>56</v>
      </c>
      <c r="B40" s="5" t="s">
        <v>57</v>
      </c>
      <c r="C40" s="4">
        <v>180</v>
      </c>
      <c r="D40" s="8">
        <v>9.9</v>
      </c>
      <c r="E40" s="8">
        <v>7.6</v>
      </c>
      <c r="F40" s="8">
        <v>43.1</v>
      </c>
      <c r="G40" s="8">
        <v>280.39999999999998</v>
      </c>
    </row>
    <row r="41" spans="1:10" ht="16.5" customHeight="1">
      <c r="A41" s="4" t="s">
        <v>27</v>
      </c>
      <c r="B41" s="5" t="s">
        <v>28</v>
      </c>
      <c r="C41" s="4">
        <v>40</v>
      </c>
      <c r="D41" s="9">
        <v>3</v>
      </c>
      <c r="E41" s="9">
        <v>0.3</v>
      </c>
      <c r="F41" s="9">
        <v>19.7</v>
      </c>
      <c r="G41" s="9">
        <v>93.8</v>
      </c>
    </row>
    <row r="42" spans="1:10" ht="16.5" customHeight="1">
      <c r="A42" s="3" t="s">
        <v>58</v>
      </c>
      <c r="B42" s="5" t="s">
        <v>59</v>
      </c>
      <c r="C42" s="3">
        <v>200</v>
      </c>
      <c r="D42" s="6">
        <v>0.4</v>
      </c>
      <c r="E42" s="6">
        <v>0.1</v>
      </c>
      <c r="F42" s="6">
        <v>18.3</v>
      </c>
      <c r="G42" s="6">
        <v>75.900000000000006</v>
      </c>
    </row>
    <row r="43" spans="1:10" ht="16.5" customHeight="1">
      <c r="A43" s="12"/>
      <c r="B43" s="12" t="s">
        <v>45</v>
      </c>
      <c r="C43" s="15">
        <f>SUM(C37:C42)</f>
        <v>850</v>
      </c>
      <c r="D43" s="16">
        <f>SUM(D37:D42)</f>
        <v>39</v>
      </c>
      <c r="E43" s="16">
        <f t="shared" ref="E43:G43" si="3">SUM(E37:E42)</f>
        <v>29.8</v>
      </c>
      <c r="F43" s="16">
        <f t="shared" si="3"/>
        <v>117.9</v>
      </c>
      <c r="G43" s="16">
        <f t="shared" si="3"/>
        <v>895.19999999999993</v>
      </c>
    </row>
    <row r="44" spans="1:10" ht="16.5" customHeight="1">
      <c r="A44" s="11"/>
      <c r="B44" s="12" t="s">
        <v>46</v>
      </c>
      <c r="C44" s="11">
        <v>1370</v>
      </c>
      <c r="D44" s="13">
        <f>D43+D34</f>
        <v>49.3</v>
      </c>
      <c r="E44" s="13">
        <f t="shared" ref="E44:G44" si="4">E43+E34</f>
        <v>47.9</v>
      </c>
      <c r="F44" s="13">
        <f t="shared" si="4"/>
        <v>178.4</v>
      </c>
      <c r="G44" s="13">
        <f t="shared" si="4"/>
        <v>1340.6</v>
      </c>
    </row>
    <row r="45" spans="1:10" ht="16.5" customHeight="1">
      <c r="A45" s="50"/>
      <c r="B45" s="50"/>
      <c r="C45" s="23"/>
      <c r="D45" s="24"/>
      <c r="E45" s="24"/>
      <c r="F45" s="24"/>
      <c r="G45" s="24"/>
    </row>
    <row r="46" spans="1:10" ht="16.5" customHeight="1">
      <c r="A46" s="49" t="s">
        <v>60</v>
      </c>
      <c r="B46" s="49"/>
      <c r="C46" s="49"/>
      <c r="D46" s="49"/>
      <c r="E46" s="49"/>
      <c r="F46" s="49"/>
      <c r="G46" s="49"/>
    </row>
    <row r="47" spans="1:10" ht="16.5" customHeight="1">
      <c r="A47" s="43" t="s">
        <v>61</v>
      </c>
      <c r="B47" s="43"/>
      <c r="C47" s="43"/>
      <c r="D47" s="43"/>
      <c r="E47" s="43"/>
      <c r="F47" s="43"/>
      <c r="G47" s="43"/>
    </row>
    <row r="48" spans="1:10" ht="28.5" customHeight="1">
      <c r="A48" s="46" t="s">
        <v>15</v>
      </c>
      <c r="B48" s="46"/>
      <c r="C48" s="46"/>
      <c r="D48" s="46"/>
      <c r="E48" s="46"/>
      <c r="F48" s="46"/>
      <c r="G48" s="46"/>
    </row>
    <row r="49" spans="1:7" ht="16.5" customHeight="1">
      <c r="A49" s="3" t="s">
        <v>16</v>
      </c>
      <c r="B49" s="4" t="s">
        <v>1</v>
      </c>
      <c r="C49" s="3" t="s">
        <v>17</v>
      </c>
      <c r="D49" s="3" t="s">
        <v>18</v>
      </c>
      <c r="E49" s="3" t="s">
        <v>19</v>
      </c>
      <c r="F49" s="3" t="s">
        <v>20</v>
      </c>
      <c r="G49" s="3" t="s">
        <v>21</v>
      </c>
    </row>
    <row r="50" spans="1:7" ht="16.5" customHeight="1">
      <c r="A50" s="3" t="s">
        <v>62</v>
      </c>
      <c r="B50" s="5" t="s">
        <v>23</v>
      </c>
      <c r="C50" s="3">
        <v>180</v>
      </c>
      <c r="D50" s="6">
        <v>6.5</v>
      </c>
      <c r="E50" s="6">
        <v>8.4</v>
      </c>
      <c r="F50" s="6">
        <v>30.7</v>
      </c>
      <c r="G50" s="6">
        <v>224.1</v>
      </c>
    </row>
    <row r="51" spans="1:7" ht="16.5" customHeight="1">
      <c r="A51" s="4" t="s">
        <v>27</v>
      </c>
      <c r="B51" s="5" t="s">
        <v>28</v>
      </c>
      <c r="C51" s="4">
        <v>30</v>
      </c>
      <c r="D51" s="9">
        <v>2.2999999999999998</v>
      </c>
      <c r="E51" s="9">
        <v>0.2</v>
      </c>
      <c r="F51" s="9">
        <v>14.8</v>
      </c>
      <c r="G51" s="9">
        <v>70.3</v>
      </c>
    </row>
    <row r="52" spans="1:7" ht="16.5" customHeight="1">
      <c r="A52" s="3" t="s">
        <v>123</v>
      </c>
      <c r="B52" s="20" t="s">
        <v>64</v>
      </c>
      <c r="C52" s="10" t="s">
        <v>31</v>
      </c>
      <c r="D52" s="6">
        <v>0.3</v>
      </c>
      <c r="E52" s="6">
        <v>0.1</v>
      </c>
      <c r="F52" s="6">
        <v>7.2</v>
      </c>
      <c r="G52" s="6">
        <v>30.9</v>
      </c>
    </row>
    <row r="53" spans="1:7" ht="16.5" customHeight="1">
      <c r="A53" s="4" t="s">
        <v>27</v>
      </c>
      <c r="B53" s="5" t="s">
        <v>65</v>
      </c>
      <c r="C53" s="10" t="s">
        <v>168</v>
      </c>
      <c r="D53" s="6">
        <v>3.2</v>
      </c>
      <c r="E53" s="6">
        <v>2.4</v>
      </c>
      <c r="F53" s="6">
        <v>5.2</v>
      </c>
      <c r="G53" s="6">
        <v>55.2</v>
      </c>
    </row>
    <row r="54" spans="1:7" ht="16.5" customHeight="1">
      <c r="A54" s="11" t="s">
        <v>67</v>
      </c>
      <c r="B54" s="12" t="s">
        <v>34</v>
      </c>
      <c r="C54" s="11">
        <v>505</v>
      </c>
      <c r="D54" s="13">
        <f>SUM(D50:D53)</f>
        <v>12.3</v>
      </c>
      <c r="E54" s="13">
        <f t="shared" ref="E54:G54" si="5">SUM(E50:E53)</f>
        <v>11.1</v>
      </c>
      <c r="F54" s="13">
        <f t="shared" si="5"/>
        <v>57.900000000000006</v>
      </c>
      <c r="G54" s="13">
        <f t="shared" si="5"/>
        <v>380.49999999999994</v>
      </c>
    </row>
    <row r="55" spans="1:7" ht="30" customHeight="1">
      <c r="A55" s="45" t="s">
        <v>0</v>
      </c>
      <c r="B55" s="45"/>
      <c r="C55" s="45"/>
      <c r="D55" s="45"/>
      <c r="E55" s="45"/>
      <c r="F55" s="45"/>
      <c r="G55" s="45"/>
    </row>
    <row r="56" spans="1:7" ht="16.5" customHeight="1">
      <c r="A56" s="3" t="s">
        <v>16</v>
      </c>
      <c r="B56" s="4" t="s">
        <v>1</v>
      </c>
      <c r="C56" s="3" t="s">
        <v>17</v>
      </c>
      <c r="D56" s="3" t="s">
        <v>18</v>
      </c>
      <c r="E56" s="3" t="s">
        <v>19</v>
      </c>
      <c r="F56" s="3" t="s">
        <v>20</v>
      </c>
      <c r="G56" s="3" t="s">
        <v>21</v>
      </c>
    </row>
    <row r="57" spans="1:7" ht="16.5" customHeight="1">
      <c r="A57" s="3" t="s">
        <v>35</v>
      </c>
      <c r="B57" s="14" t="s">
        <v>36</v>
      </c>
      <c r="C57" s="3">
        <v>60</v>
      </c>
      <c r="D57" s="3">
        <v>0.5</v>
      </c>
      <c r="E57" s="3">
        <v>0.1</v>
      </c>
      <c r="F57" s="3">
        <v>1.5</v>
      </c>
      <c r="G57" s="3">
        <v>8.5</v>
      </c>
    </row>
    <row r="58" spans="1:7" ht="16.5" customHeight="1">
      <c r="A58" s="3" t="s">
        <v>68</v>
      </c>
      <c r="B58" s="14" t="s">
        <v>69</v>
      </c>
      <c r="C58" s="3">
        <v>250</v>
      </c>
      <c r="D58" s="8">
        <v>5.7</v>
      </c>
      <c r="E58" s="8">
        <v>7.1</v>
      </c>
      <c r="F58" s="8">
        <v>14.5</v>
      </c>
      <c r="G58" s="8">
        <v>145.1</v>
      </c>
    </row>
    <row r="59" spans="1:7" ht="16.5" customHeight="1">
      <c r="A59" s="3" t="s">
        <v>70</v>
      </c>
      <c r="B59" s="14" t="s">
        <v>71</v>
      </c>
      <c r="C59" s="3">
        <v>100</v>
      </c>
      <c r="D59" s="8">
        <v>13.9</v>
      </c>
      <c r="E59" s="8">
        <v>7.4</v>
      </c>
      <c r="F59" s="8">
        <v>6.3</v>
      </c>
      <c r="G59" s="8">
        <v>147.30000000000001</v>
      </c>
    </row>
    <row r="60" spans="1:7" ht="16.5" customHeight="1">
      <c r="A60" s="3" t="s">
        <v>72</v>
      </c>
      <c r="B60" s="14" t="s">
        <v>2</v>
      </c>
      <c r="C60" s="3">
        <v>180</v>
      </c>
      <c r="D60" s="8">
        <v>3.7</v>
      </c>
      <c r="E60" s="8">
        <v>6.4</v>
      </c>
      <c r="F60" s="8">
        <v>23.8</v>
      </c>
      <c r="G60" s="8">
        <v>167.2</v>
      </c>
    </row>
    <row r="61" spans="1:7" ht="16.5" customHeight="1">
      <c r="A61" s="4" t="s">
        <v>27</v>
      </c>
      <c r="B61" s="5" t="s">
        <v>28</v>
      </c>
      <c r="C61" s="4">
        <v>60</v>
      </c>
      <c r="D61" s="9">
        <v>4.5999999999999996</v>
      </c>
      <c r="E61" s="9">
        <v>0.5</v>
      </c>
      <c r="F61" s="9">
        <v>29.5</v>
      </c>
      <c r="G61" s="9">
        <v>140.6</v>
      </c>
    </row>
    <row r="62" spans="1:7" ht="16.5" customHeight="1">
      <c r="A62" s="3" t="s">
        <v>73</v>
      </c>
      <c r="B62" s="2" t="s">
        <v>74</v>
      </c>
      <c r="C62" s="4">
        <v>200</v>
      </c>
      <c r="D62" s="8">
        <v>0.5</v>
      </c>
      <c r="E62" s="8">
        <v>0</v>
      </c>
      <c r="F62" s="8">
        <v>19.8</v>
      </c>
      <c r="G62" s="8">
        <v>81</v>
      </c>
    </row>
    <row r="63" spans="1:7" ht="16.5" customHeight="1">
      <c r="A63" s="15"/>
      <c r="B63" s="12" t="s">
        <v>45</v>
      </c>
      <c r="C63" s="15">
        <f>SUM(C57:C62)</f>
        <v>850</v>
      </c>
      <c r="D63" s="16">
        <f>SUM(D57:D62)</f>
        <v>28.9</v>
      </c>
      <c r="E63" s="16">
        <f t="shared" ref="E63:G63" si="6">SUM(E57:E62)</f>
        <v>21.5</v>
      </c>
      <c r="F63" s="16">
        <f t="shared" si="6"/>
        <v>95.399999999999991</v>
      </c>
      <c r="G63" s="16">
        <f t="shared" si="6"/>
        <v>689.69999999999993</v>
      </c>
    </row>
    <row r="64" spans="1:7" ht="16.5" customHeight="1">
      <c r="A64" s="11"/>
      <c r="B64" s="12" t="s">
        <v>46</v>
      </c>
      <c r="C64" s="11">
        <f>C54+C63</f>
        <v>1355</v>
      </c>
      <c r="D64" s="13">
        <f>D63+D54</f>
        <v>41.2</v>
      </c>
      <c r="E64" s="13">
        <f t="shared" ref="E64:G64" si="7">E63+E54</f>
        <v>32.6</v>
      </c>
      <c r="F64" s="13">
        <f t="shared" si="7"/>
        <v>153.30000000000001</v>
      </c>
      <c r="G64" s="13">
        <f t="shared" si="7"/>
        <v>1070.1999999999998</v>
      </c>
    </row>
    <row r="65" spans="1:7" ht="16.5" customHeight="1">
      <c r="A65" s="44" t="s">
        <v>75</v>
      </c>
      <c r="B65" s="44"/>
      <c r="C65" s="44"/>
      <c r="D65" s="44"/>
      <c r="E65" s="44"/>
      <c r="F65" s="44"/>
      <c r="G65" s="44"/>
    </row>
    <row r="66" spans="1:7" ht="30" customHeight="1">
      <c r="A66" s="46" t="s">
        <v>15</v>
      </c>
      <c r="B66" s="46"/>
      <c r="C66" s="46"/>
      <c r="D66" s="46"/>
      <c r="E66" s="46"/>
      <c r="F66" s="46"/>
      <c r="G66" s="46"/>
    </row>
    <row r="67" spans="1:7" ht="32.25" customHeight="1">
      <c r="A67" s="3" t="s">
        <v>16</v>
      </c>
      <c r="B67" s="4" t="s">
        <v>1</v>
      </c>
      <c r="C67" s="3" t="s">
        <v>17</v>
      </c>
      <c r="D67" s="3" t="s">
        <v>18</v>
      </c>
      <c r="E67" s="3" t="s">
        <v>19</v>
      </c>
      <c r="F67" s="3" t="s">
        <v>20</v>
      </c>
      <c r="G67" s="3" t="s">
        <v>21</v>
      </c>
    </row>
    <row r="68" spans="1:7" ht="16.5" customHeight="1">
      <c r="A68" s="3" t="s">
        <v>163</v>
      </c>
      <c r="B68" s="5" t="s">
        <v>77</v>
      </c>
      <c r="C68" s="3">
        <v>170</v>
      </c>
      <c r="D68" s="6">
        <v>17</v>
      </c>
      <c r="E68" s="6">
        <v>10.9</v>
      </c>
      <c r="F68" s="6">
        <v>37.299999999999997</v>
      </c>
      <c r="G68" s="6">
        <v>315.10000000000002</v>
      </c>
    </row>
    <row r="69" spans="1:7" ht="16.5" customHeight="1">
      <c r="A69" s="4" t="s">
        <v>27</v>
      </c>
      <c r="B69" s="5" t="s">
        <v>28</v>
      </c>
      <c r="C69" s="4">
        <v>30</v>
      </c>
      <c r="D69" s="9">
        <v>2.2999999999999998</v>
      </c>
      <c r="E69" s="9">
        <v>0.2</v>
      </c>
      <c r="F69" s="9">
        <v>14.8</v>
      </c>
      <c r="G69" s="9">
        <v>70.3</v>
      </c>
    </row>
    <row r="70" spans="1:7" ht="16.5" customHeight="1">
      <c r="A70" s="3" t="s">
        <v>29</v>
      </c>
      <c r="B70" s="5" t="s">
        <v>30</v>
      </c>
      <c r="C70" s="10" t="s">
        <v>31</v>
      </c>
      <c r="D70" s="6">
        <v>0.2</v>
      </c>
      <c r="E70" s="6">
        <v>0</v>
      </c>
      <c r="F70" s="6">
        <v>6.4</v>
      </c>
      <c r="G70" s="6">
        <v>26.8</v>
      </c>
    </row>
    <row r="71" spans="1:7" ht="16.5" customHeight="1">
      <c r="A71" s="4" t="s">
        <v>27</v>
      </c>
      <c r="B71" s="5" t="s">
        <v>78</v>
      </c>
      <c r="C71" s="10" t="s">
        <v>33</v>
      </c>
      <c r="D71" s="6">
        <v>6.7</v>
      </c>
      <c r="E71" s="6">
        <v>2</v>
      </c>
      <c r="F71" s="6">
        <v>55.9</v>
      </c>
      <c r="G71" s="6">
        <v>267.8</v>
      </c>
    </row>
    <row r="72" spans="1:7" ht="16.5" customHeight="1">
      <c r="A72" s="11"/>
      <c r="B72" s="12" t="s">
        <v>34</v>
      </c>
      <c r="C72" s="11">
        <v>500</v>
      </c>
      <c r="D72" s="16">
        <f>SUM(D68:D71)</f>
        <v>26.2</v>
      </c>
      <c r="E72" s="16">
        <f t="shared" ref="E72:G72" si="8">SUM(E68:E71)</f>
        <v>13.1</v>
      </c>
      <c r="F72" s="16">
        <f t="shared" si="8"/>
        <v>114.39999999999999</v>
      </c>
      <c r="G72" s="16">
        <f t="shared" si="8"/>
        <v>680</v>
      </c>
    </row>
    <row r="73" spans="1:7" ht="30" customHeight="1">
      <c r="A73" s="45" t="s">
        <v>0</v>
      </c>
      <c r="B73" s="45"/>
      <c r="C73" s="45"/>
      <c r="D73" s="45"/>
      <c r="E73" s="45"/>
      <c r="F73" s="45"/>
      <c r="G73" s="45"/>
    </row>
    <row r="74" spans="1:7" ht="16.5" customHeight="1">
      <c r="A74" s="3" t="s">
        <v>16</v>
      </c>
      <c r="B74" s="4" t="s">
        <v>1</v>
      </c>
      <c r="C74" s="3" t="s">
        <v>17</v>
      </c>
      <c r="D74" s="3" t="s">
        <v>18</v>
      </c>
      <c r="E74" s="3" t="s">
        <v>19</v>
      </c>
      <c r="F74" s="3" t="s">
        <v>20</v>
      </c>
      <c r="G74" s="3" t="s">
        <v>21</v>
      </c>
    </row>
    <row r="75" spans="1:7" ht="16.5" customHeight="1">
      <c r="A75" s="3" t="s">
        <v>79</v>
      </c>
      <c r="B75" s="5" t="s">
        <v>80</v>
      </c>
      <c r="C75" s="3">
        <v>200</v>
      </c>
      <c r="D75" s="6">
        <v>5.2</v>
      </c>
      <c r="E75" s="6">
        <v>2.8</v>
      </c>
      <c r="F75" s="6">
        <v>18.5</v>
      </c>
      <c r="G75" s="6">
        <v>119.6</v>
      </c>
    </row>
    <row r="76" spans="1:7" ht="16.5" customHeight="1">
      <c r="A76" s="3" t="s">
        <v>81</v>
      </c>
      <c r="B76" s="5" t="s">
        <v>82</v>
      </c>
      <c r="C76" s="3">
        <v>90</v>
      </c>
      <c r="D76" s="6">
        <v>12.7</v>
      </c>
      <c r="E76" s="6">
        <v>4.8</v>
      </c>
      <c r="F76" s="6">
        <v>3.9</v>
      </c>
      <c r="G76" s="6">
        <v>109.5</v>
      </c>
    </row>
    <row r="77" spans="1:7" s="26" customFormat="1" ht="16.5" customHeight="1">
      <c r="A77" s="3" t="s">
        <v>83</v>
      </c>
      <c r="B77" s="5" t="s">
        <v>4</v>
      </c>
      <c r="C77" s="3">
        <v>150</v>
      </c>
      <c r="D77" s="25">
        <v>3.6</v>
      </c>
      <c r="E77" s="25">
        <v>4.8</v>
      </c>
      <c r="F77" s="25">
        <v>36.4</v>
      </c>
      <c r="G77" s="25">
        <v>203.5</v>
      </c>
    </row>
    <row r="78" spans="1:7" ht="16.5" customHeight="1">
      <c r="A78" s="4" t="s">
        <v>27</v>
      </c>
      <c r="B78" s="5" t="s">
        <v>28</v>
      </c>
      <c r="C78" s="4">
        <v>60</v>
      </c>
      <c r="D78" s="9">
        <v>4.5999999999999996</v>
      </c>
      <c r="E78" s="9">
        <v>0.5</v>
      </c>
      <c r="F78" s="9">
        <v>29.5</v>
      </c>
      <c r="G78" s="9">
        <v>140.6</v>
      </c>
    </row>
    <row r="79" spans="1:7" ht="16.5" customHeight="1">
      <c r="A79" s="3" t="s">
        <v>84</v>
      </c>
      <c r="B79" s="5" t="s">
        <v>44</v>
      </c>
      <c r="C79" s="3">
        <v>200</v>
      </c>
      <c r="D79" s="6">
        <v>0.3</v>
      </c>
      <c r="E79" s="6">
        <v>0.1</v>
      </c>
      <c r="F79" s="6">
        <v>8.4</v>
      </c>
      <c r="G79" s="6">
        <v>35.5</v>
      </c>
    </row>
    <row r="80" spans="1:7" ht="16.5" customHeight="1">
      <c r="A80" s="15"/>
      <c r="B80" s="12" t="s">
        <v>45</v>
      </c>
      <c r="C80" s="15">
        <f>SUM(C75:C79)</f>
        <v>700</v>
      </c>
      <c r="D80" s="16">
        <f>SUM(D75:D79)</f>
        <v>26.400000000000002</v>
      </c>
      <c r="E80" s="16">
        <f>SUM(E75:E79)</f>
        <v>12.999999999999998</v>
      </c>
      <c r="F80" s="16">
        <f>SUM(F75:F79)</f>
        <v>96.7</v>
      </c>
      <c r="G80" s="16">
        <f>SUM(G75:G79)</f>
        <v>608.70000000000005</v>
      </c>
    </row>
    <row r="81" spans="1:7" ht="16.5" customHeight="1">
      <c r="A81" s="11"/>
      <c r="B81" s="12" t="s">
        <v>46</v>
      </c>
      <c r="C81" s="11">
        <f>C80+C72</f>
        <v>1200</v>
      </c>
      <c r="D81" s="13">
        <f>D80+D72</f>
        <v>52.6</v>
      </c>
      <c r="E81" s="13">
        <f>E80+E72</f>
        <v>26.099999999999998</v>
      </c>
      <c r="F81" s="13">
        <f>F80+F72</f>
        <v>211.1</v>
      </c>
      <c r="G81" s="13">
        <f>G80+G72</f>
        <v>1288.7</v>
      </c>
    </row>
    <row r="82" spans="1:7" ht="16.5" customHeight="1">
      <c r="A82" s="47" t="s">
        <v>60</v>
      </c>
      <c r="B82" s="47"/>
      <c r="C82" s="47"/>
      <c r="D82" s="47"/>
      <c r="E82" s="47"/>
      <c r="F82" s="47"/>
      <c r="G82" s="47"/>
    </row>
    <row r="83" spans="1:7" ht="16.5" customHeight="1">
      <c r="A83" s="43" t="s">
        <v>85</v>
      </c>
      <c r="B83" s="43"/>
      <c r="C83" s="43"/>
      <c r="D83" s="43"/>
      <c r="E83" s="43"/>
      <c r="F83" s="43"/>
      <c r="G83" s="43"/>
    </row>
    <row r="84" spans="1:7" ht="29.25" customHeight="1">
      <c r="A84" s="46" t="s">
        <v>15</v>
      </c>
      <c r="B84" s="46"/>
      <c r="C84" s="46"/>
      <c r="D84" s="46"/>
      <c r="E84" s="46"/>
      <c r="F84" s="46"/>
      <c r="G84" s="46"/>
    </row>
    <row r="85" spans="1:7" ht="16.5" customHeight="1">
      <c r="A85" s="3" t="s">
        <v>16</v>
      </c>
      <c r="B85" s="4" t="s">
        <v>1</v>
      </c>
      <c r="C85" s="3" t="s">
        <v>17</v>
      </c>
      <c r="D85" s="3" t="s">
        <v>18</v>
      </c>
      <c r="E85" s="3" t="s">
        <v>19</v>
      </c>
      <c r="F85" s="3" t="s">
        <v>20</v>
      </c>
      <c r="G85" s="3" t="s">
        <v>21</v>
      </c>
    </row>
    <row r="86" spans="1:7" ht="16.5" customHeight="1">
      <c r="A86" s="3" t="s">
        <v>86</v>
      </c>
      <c r="B86" s="5" t="s">
        <v>87</v>
      </c>
      <c r="C86" s="3">
        <v>180</v>
      </c>
      <c r="D86" s="6">
        <v>14.2</v>
      </c>
      <c r="E86" s="6">
        <v>14.2</v>
      </c>
      <c r="F86" s="6">
        <v>32.4</v>
      </c>
      <c r="G86" s="6">
        <v>314.2</v>
      </c>
    </row>
    <row r="87" spans="1:7" ht="16.5" customHeight="1">
      <c r="A87" s="3" t="s">
        <v>88</v>
      </c>
      <c r="B87" s="5" t="s">
        <v>89</v>
      </c>
      <c r="C87" s="10" t="s">
        <v>157</v>
      </c>
      <c r="D87" s="6">
        <v>4.8</v>
      </c>
      <c r="E87" s="6">
        <v>4</v>
      </c>
      <c r="F87" s="6">
        <v>0.3</v>
      </c>
      <c r="G87" s="6">
        <v>56.6</v>
      </c>
    </row>
    <row r="88" spans="1:7" ht="16.5" customHeight="1">
      <c r="A88" s="4" t="s">
        <v>27</v>
      </c>
      <c r="B88" s="5" t="s">
        <v>28</v>
      </c>
      <c r="C88" s="4">
        <v>80</v>
      </c>
      <c r="D88" s="9">
        <v>6.1</v>
      </c>
      <c r="E88" s="9">
        <v>0.6</v>
      </c>
      <c r="F88" s="9">
        <v>39.4</v>
      </c>
      <c r="G88" s="9">
        <v>187.5</v>
      </c>
    </row>
    <row r="89" spans="1:7" ht="16.5" customHeight="1">
      <c r="A89" s="3" t="s">
        <v>50</v>
      </c>
      <c r="B89" s="5" t="s">
        <v>51</v>
      </c>
      <c r="C89" s="10" t="s">
        <v>31</v>
      </c>
      <c r="D89" s="6">
        <v>0.2</v>
      </c>
      <c r="E89" s="6">
        <v>0.1</v>
      </c>
      <c r="F89" s="6">
        <v>6.6</v>
      </c>
      <c r="G89" s="6">
        <v>27.9</v>
      </c>
    </row>
    <row r="90" spans="1:7" ht="16.5" customHeight="1">
      <c r="A90" s="11"/>
      <c r="B90" s="12" t="s">
        <v>34</v>
      </c>
      <c r="C90" s="11">
        <v>500</v>
      </c>
      <c r="D90" s="13">
        <f>SUM(D86:D89)</f>
        <v>25.3</v>
      </c>
      <c r="E90" s="13">
        <f>SUM(E86:E89)</f>
        <v>18.900000000000002</v>
      </c>
      <c r="F90" s="13">
        <f>SUM(F86:F89)</f>
        <v>78.699999999999989</v>
      </c>
      <c r="G90" s="13">
        <f>SUM(G86:G89)</f>
        <v>586.19999999999993</v>
      </c>
    </row>
    <row r="91" spans="1:7" ht="16.5" customHeight="1">
      <c r="A91" s="45" t="s">
        <v>0</v>
      </c>
      <c r="B91" s="45"/>
      <c r="C91" s="45"/>
      <c r="D91" s="45"/>
      <c r="E91" s="45"/>
      <c r="F91" s="45"/>
      <c r="G91" s="45"/>
    </row>
    <row r="92" spans="1:7" ht="32.25" customHeight="1">
      <c r="A92" s="3" t="s">
        <v>16</v>
      </c>
      <c r="B92" s="4" t="s">
        <v>1</v>
      </c>
      <c r="C92" s="3" t="s">
        <v>17</v>
      </c>
      <c r="D92" s="3" t="s">
        <v>18</v>
      </c>
      <c r="E92" s="3" t="s">
        <v>19</v>
      </c>
      <c r="F92" s="3" t="s">
        <v>20</v>
      </c>
      <c r="G92" s="3" t="s">
        <v>21</v>
      </c>
    </row>
    <row r="93" spans="1:7" ht="16.5" customHeight="1">
      <c r="A93" s="3" t="s">
        <v>35</v>
      </c>
      <c r="B93" s="14" t="s">
        <v>36</v>
      </c>
      <c r="C93" s="3">
        <v>60</v>
      </c>
      <c r="D93" s="3">
        <v>0.5</v>
      </c>
      <c r="E93" s="3">
        <v>0.1</v>
      </c>
      <c r="F93" s="3">
        <v>1.5</v>
      </c>
      <c r="G93" s="3">
        <v>8.5</v>
      </c>
    </row>
    <row r="94" spans="1:7" ht="16.5" customHeight="1">
      <c r="A94" s="3" t="s">
        <v>91</v>
      </c>
      <c r="B94" s="5" t="s">
        <v>92</v>
      </c>
      <c r="C94" s="4">
        <v>200</v>
      </c>
      <c r="D94" s="8">
        <v>4.7</v>
      </c>
      <c r="E94" s="8">
        <v>5.7</v>
      </c>
      <c r="F94" s="8">
        <v>10.1</v>
      </c>
      <c r="G94" s="8">
        <v>110.4</v>
      </c>
    </row>
    <row r="95" spans="1:7" ht="16.5" customHeight="1">
      <c r="A95" s="4" t="s">
        <v>27</v>
      </c>
      <c r="B95" s="27" t="s">
        <v>164</v>
      </c>
      <c r="C95" s="4">
        <v>90</v>
      </c>
      <c r="D95" s="22">
        <v>17.2</v>
      </c>
      <c r="E95" s="22">
        <v>3.9</v>
      </c>
      <c r="F95" s="22">
        <v>12</v>
      </c>
      <c r="G95" s="22">
        <v>151.80000000000001</v>
      </c>
    </row>
    <row r="96" spans="1:7" ht="16.5" customHeight="1">
      <c r="A96" s="3" t="s">
        <v>94</v>
      </c>
      <c r="B96" s="5" t="s">
        <v>95</v>
      </c>
      <c r="C96" s="3">
        <v>150</v>
      </c>
      <c r="D96" s="6">
        <v>4.4000000000000004</v>
      </c>
      <c r="E96" s="6">
        <v>5.3</v>
      </c>
      <c r="F96" s="6">
        <v>30.5</v>
      </c>
      <c r="G96" s="6">
        <v>187.1</v>
      </c>
    </row>
    <row r="97" spans="1:7" ht="16.5" customHeight="1">
      <c r="A97" s="4" t="s">
        <v>27</v>
      </c>
      <c r="B97" s="5" t="s">
        <v>28</v>
      </c>
      <c r="C97" s="4">
        <v>40</v>
      </c>
      <c r="D97" s="9">
        <v>3</v>
      </c>
      <c r="E97" s="9">
        <v>0.3</v>
      </c>
      <c r="F97" s="9">
        <v>19.7</v>
      </c>
      <c r="G97" s="9">
        <v>93.8</v>
      </c>
    </row>
    <row r="98" spans="1:7" ht="16.5" customHeight="1">
      <c r="A98" s="3" t="s">
        <v>43</v>
      </c>
      <c r="B98" s="5" t="s">
        <v>44</v>
      </c>
      <c r="C98" s="3">
        <v>200</v>
      </c>
      <c r="D98" s="6">
        <v>0.1</v>
      </c>
      <c r="E98" s="6">
        <v>0</v>
      </c>
      <c r="F98" s="6">
        <v>7.2</v>
      </c>
      <c r="G98" s="6">
        <v>29.3</v>
      </c>
    </row>
    <row r="99" spans="1:7" ht="16.5" customHeight="1">
      <c r="A99" s="15"/>
      <c r="B99" s="12" t="s">
        <v>45</v>
      </c>
      <c r="C99" s="15">
        <f>SUM(C93:C98)</f>
        <v>740</v>
      </c>
      <c r="D99" s="16">
        <f>SUM(D93:D98)</f>
        <v>29.9</v>
      </c>
      <c r="E99" s="16">
        <f t="shared" ref="E99:G99" si="9">SUM(E93:E98)</f>
        <v>15.3</v>
      </c>
      <c r="F99" s="16">
        <f t="shared" si="9"/>
        <v>81</v>
      </c>
      <c r="G99" s="16">
        <f t="shared" si="9"/>
        <v>580.9</v>
      </c>
    </row>
    <row r="100" spans="1:7" ht="16.5" customHeight="1">
      <c r="A100" s="11"/>
      <c r="B100" s="12" t="s">
        <v>46</v>
      </c>
      <c r="C100" s="11">
        <f>C99+C90</f>
        <v>1240</v>
      </c>
      <c r="D100" s="13">
        <f>D99+D90</f>
        <v>55.2</v>
      </c>
      <c r="E100" s="13">
        <f t="shared" ref="E100:G100" si="10">E99+E90</f>
        <v>34.200000000000003</v>
      </c>
      <c r="F100" s="13">
        <f t="shared" si="10"/>
        <v>159.69999999999999</v>
      </c>
      <c r="G100" s="13">
        <f t="shared" si="10"/>
        <v>1167.0999999999999</v>
      </c>
    </row>
    <row r="101" spans="1:7" ht="16.5" customHeight="1">
      <c r="A101" s="49" t="s">
        <v>60</v>
      </c>
      <c r="B101" s="49"/>
      <c r="C101" s="49"/>
      <c r="D101" s="49"/>
      <c r="E101" s="49"/>
      <c r="F101" s="49"/>
      <c r="G101" s="49"/>
    </row>
    <row r="102" spans="1:7" ht="16.5" customHeight="1">
      <c r="A102" s="48" t="s">
        <v>96</v>
      </c>
      <c r="B102" s="48"/>
      <c r="C102" s="48"/>
      <c r="D102" s="48"/>
      <c r="E102" s="48"/>
      <c r="F102" s="48"/>
      <c r="G102" s="48"/>
    </row>
    <row r="103" spans="1:7" ht="16.5" customHeight="1">
      <c r="A103" s="46" t="s">
        <v>15</v>
      </c>
      <c r="B103" s="46"/>
      <c r="C103" s="46"/>
      <c r="D103" s="46"/>
      <c r="E103" s="46"/>
      <c r="F103" s="46"/>
      <c r="G103" s="46"/>
    </row>
    <row r="104" spans="1:7" ht="29.25" customHeight="1">
      <c r="A104" s="3" t="s">
        <v>16</v>
      </c>
      <c r="B104" s="4" t="s">
        <v>1</v>
      </c>
      <c r="C104" s="3" t="s">
        <v>17</v>
      </c>
      <c r="D104" s="3" t="s">
        <v>18</v>
      </c>
      <c r="E104" s="3" t="s">
        <v>19</v>
      </c>
      <c r="F104" s="3" t="s">
        <v>20</v>
      </c>
      <c r="G104" s="3" t="s">
        <v>21</v>
      </c>
    </row>
    <row r="105" spans="1:7" ht="16.5" customHeight="1">
      <c r="A105" s="3" t="s">
        <v>108</v>
      </c>
      <c r="B105" s="5" t="s">
        <v>109</v>
      </c>
      <c r="C105" s="3">
        <v>250</v>
      </c>
      <c r="D105" s="6">
        <v>6.9</v>
      </c>
      <c r="E105" s="6">
        <v>5.7</v>
      </c>
      <c r="F105" s="6">
        <v>22.3</v>
      </c>
      <c r="G105" s="6">
        <v>167.8</v>
      </c>
    </row>
    <row r="106" spans="1:7" ht="16.5" customHeight="1">
      <c r="A106" s="4" t="s">
        <v>27</v>
      </c>
      <c r="B106" s="5" t="s">
        <v>28</v>
      </c>
      <c r="C106" s="4">
        <v>30</v>
      </c>
      <c r="D106" s="9">
        <v>2.2999999999999998</v>
      </c>
      <c r="E106" s="9">
        <v>0.2</v>
      </c>
      <c r="F106" s="9">
        <v>14.8</v>
      </c>
      <c r="G106" s="9">
        <v>70.3</v>
      </c>
    </row>
    <row r="107" spans="1:7" ht="16.5" customHeight="1">
      <c r="A107" s="3" t="s">
        <v>29</v>
      </c>
      <c r="B107" s="5" t="s">
        <v>30</v>
      </c>
      <c r="C107" s="10" t="s">
        <v>31</v>
      </c>
      <c r="D107" s="6">
        <v>0.2</v>
      </c>
      <c r="E107" s="6">
        <v>0</v>
      </c>
      <c r="F107" s="6">
        <v>6.4</v>
      </c>
      <c r="G107" s="6">
        <v>26.8</v>
      </c>
    </row>
    <row r="108" spans="1:7" ht="16.5" customHeight="1">
      <c r="A108" s="4" t="s">
        <v>27</v>
      </c>
      <c r="B108" s="5" t="s">
        <v>90</v>
      </c>
      <c r="C108" s="10" t="s">
        <v>31</v>
      </c>
      <c r="D108" s="6">
        <v>1</v>
      </c>
      <c r="E108" s="6">
        <v>0.2</v>
      </c>
      <c r="F108" s="6">
        <v>20.2</v>
      </c>
      <c r="G108" s="6">
        <v>92</v>
      </c>
    </row>
    <row r="109" spans="1:7" ht="16.5" customHeight="1">
      <c r="A109" s="11"/>
      <c r="B109" s="12" t="s">
        <v>34</v>
      </c>
      <c r="C109" s="11">
        <v>680</v>
      </c>
      <c r="D109" s="13">
        <f>SUM(D105:D108)</f>
        <v>10.399999999999999</v>
      </c>
      <c r="E109" s="13">
        <f t="shared" ref="E109:G109" si="11">SUM(E105:E108)</f>
        <v>6.1000000000000005</v>
      </c>
      <c r="F109" s="13">
        <f t="shared" si="11"/>
        <v>63.7</v>
      </c>
      <c r="G109" s="13">
        <f t="shared" si="11"/>
        <v>356.90000000000003</v>
      </c>
    </row>
    <row r="110" spans="1:7" ht="16.5" customHeight="1">
      <c r="A110" s="45" t="s">
        <v>0</v>
      </c>
      <c r="B110" s="45"/>
      <c r="C110" s="45"/>
      <c r="D110" s="45"/>
      <c r="E110" s="45"/>
      <c r="F110" s="45"/>
      <c r="G110" s="45"/>
    </row>
    <row r="111" spans="1:7" ht="28.5" customHeight="1">
      <c r="A111" s="3" t="s">
        <v>16</v>
      </c>
      <c r="B111" s="4" t="s">
        <v>1</v>
      </c>
      <c r="C111" s="3" t="s">
        <v>17</v>
      </c>
      <c r="D111" s="3" t="s">
        <v>18</v>
      </c>
      <c r="E111" s="3" t="s">
        <v>19</v>
      </c>
      <c r="F111" s="3" t="s">
        <v>20</v>
      </c>
      <c r="G111" s="3" t="s">
        <v>21</v>
      </c>
    </row>
    <row r="112" spans="1:7" ht="16.5" customHeight="1">
      <c r="A112" s="3" t="s">
        <v>35</v>
      </c>
      <c r="B112" s="14" t="s">
        <v>36</v>
      </c>
      <c r="C112" s="3">
        <v>60</v>
      </c>
      <c r="D112" s="3">
        <v>0.7</v>
      </c>
      <c r="E112" s="3">
        <v>0.1</v>
      </c>
      <c r="F112" s="3">
        <v>2.2999999999999998</v>
      </c>
      <c r="G112" s="3">
        <v>12.8</v>
      </c>
    </row>
    <row r="113" spans="1:7" ht="16.5" customHeight="1">
      <c r="A113" s="3" t="s">
        <v>110</v>
      </c>
      <c r="B113" s="14" t="s">
        <v>111</v>
      </c>
      <c r="C113" s="3">
        <v>250</v>
      </c>
      <c r="D113" s="3">
        <v>1.8</v>
      </c>
      <c r="E113" s="3">
        <v>2.4</v>
      </c>
      <c r="F113" s="3">
        <v>10.1</v>
      </c>
      <c r="G113" s="3">
        <v>69.400000000000006</v>
      </c>
    </row>
    <row r="114" spans="1:7" ht="16.5" customHeight="1">
      <c r="A114" s="4" t="s">
        <v>54</v>
      </c>
      <c r="B114" s="27" t="s">
        <v>112</v>
      </c>
      <c r="C114" s="4">
        <v>120</v>
      </c>
      <c r="D114" s="22">
        <v>8</v>
      </c>
      <c r="E114" s="22">
        <v>9.4</v>
      </c>
      <c r="F114" s="22">
        <v>6.8</v>
      </c>
      <c r="G114" s="22">
        <v>143.4</v>
      </c>
    </row>
    <row r="115" spans="1:7" ht="16.5" customHeight="1">
      <c r="A115" s="3" t="s">
        <v>72</v>
      </c>
      <c r="B115" s="14" t="s">
        <v>2</v>
      </c>
      <c r="C115" s="3">
        <v>180</v>
      </c>
      <c r="D115" s="8">
        <v>3.7</v>
      </c>
      <c r="E115" s="8">
        <v>6.4</v>
      </c>
      <c r="F115" s="8">
        <v>23.8</v>
      </c>
      <c r="G115" s="8">
        <v>167.2</v>
      </c>
    </row>
    <row r="116" spans="1:7" ht="16.5" customHeight="1">
      <c r="A116" s="4" t="s">
        <v>27</v>
      </c>
      <c r="B116" s="5" t="s">
        <v>28</v>
      </c>
      <c r="C116" s="4">
        <v>70</v>
      </c>
      <c r="D116" s="9">
        <v>5.3</v>
      </c>
      <c r="E116" s="9">
        <v>0.6</v>
      </c>
      <c r="F116" s="9">
        <v>34.4</v>
      </c>
      <c r="G116" s="9">
        <v>164.1</v>
      </c>
    </row>
    <row r="117" spans="1:7" ht="16.5" customHeight="1">
      <c r="A117" s="3" t="s">
        <v>58</v>
      </c>
      <c r="B117" s="5" t="s">
        <v>59</v>
      </c>
      <c r="C117" s="3">
        <v>200</v>
      </c>
      <c r="D117" s="6">
        <v>0.4</v>
      </c>
      <c r="E117" s="6">
        <v>0.1</v>
      </c>
      <c r="F117" s="6">
        <v>18.3</v>
      </c>
      <c r="G117" s="6">
        <v>75.900000000000006</v>
      </c>
    </row>
    <row r="118" spans="1:7" ht="16.5" customHeight="1">
      <c r="A118" s="15"/>
      <c r="B118" s="12" t="s">
        <v>45</v>
      </c>
      <c r="C118" s="15">
        <f>SUM(C112:C117)</f>
        <v>880</v>
      </c>
      <c r="D118" s="16">
        <f>SUM(D112:D117)</f>
        <v>19.899999999999999</v>
      </c>
      <c r="E118" s="16">
        <f t="shared" ref="E118:G118" si="12">SUM(E112:E117)</f>
        <v>19.000000000000004</v>
      </c>
      <c r="F118" s="16">
        <f t="shared" si="12"/>
        <v>95.7</v>
      </c>
      <c r="G118" s="16">
        <f t="shared" si="12"/>
        <v>632.79999999999995</v>
      </c>
    </row>
    <row r="119" spans="1:7" ht="16.5" customHeight="1">
      <c r="A119" s="11"/>
      <c r="B119" s="12" t="s">
        <v>46</v>
      </c>
      <c r="C119" s="11">
        <f>C118+C109</f>
        <v>1560</v>
      </c>
      <c r="D119" s="13">
        <f>D109+D118</f>
        <v>30.299999999999997</v>
      </c>
      <c r="E119" s="13">
        <f t="shared" ref="E119:G119" si="13">E109+E118</f>
        <v>25.100000000000005</v>
      </c>
      <c r="F119" s="13">
        <f t="shared" si="13"/>
        <v>159.4</v>
      </c>
      <c r="G119" s="13">
        <f t="shared" si="13"/>
        <v>989.7</v>
      </c>
    </row>
    <row r="120" spans="1:7" ht="16.5" customHeight="1">
      <c r="A120" s="47" t="s">
        <v>60</v>
      </c>
      <c r="B120" s="47"/>
      <c r="C120" s="47"/>
      <c r="D120" s="47"/>
      <c r="E120" s="47"/>
      <c r="F120" s="47"/>
      <c r="G120" s="47"/>
    </row>
    <row r="121" spans="1:7" ht="16.5" customHeight="1">
      <c r="A121" s="43" t="s">
        <v>107</v>
      </c>
      <c r="B121" s="43"/>
      <c r="C121" s="43"/>
      <c r="D121" s="43"/>
      <c r="E121" s="43"/>
      <c r="F121" s="43"/>
      <c r="G121" s="43"/>
    </row>
    <row r="122" spans="1:7" ht="16.5" customHeight="1">
      <c r="A122" s="46" t="s">
        <v>15</v>
      </c>
      <c r="B122" s="46"/>
      <c r="C122" s="46"/>
      <c r="D122" s="46"/>
      <c r="E122" s="46"/>
      <c r="F122" s="46"/>
      <c r="G122" s="46"/>
    </row>
    <row r="123" spans="1:7" ht="29.25" customHeight="1">
      <c r="A123" s="3" t="s">
        <v>16</v>
      </c>
      <c r="B123" s="4" t="s">
        <v>1</v>
      </c>
      <c r="C123" s="3" t="s">
        <v>17</v>
      </c>
      <c r="D123" s="3" t="s">
        <v>18</v>
      </c>
      <c r="E123" s="3" t="s">
        <v>19</v>
      </c>
      <c r="F123" s="3" t="s">
        <v>20</v>
      </c>
      <c r="G123" s="3" t="s">
        <v>21</v>
      </c>
    </row>
    <row r="124" spans="1:7" ht="16.5" customHeight="1">
      <c r="A124" s="3" t="s">
        <v>22</v>
      </c>
      <c r="B124" s="5" t="s">
        <v>23</v>
      </c>
      <c r="C124" s="3">
        <v>180</v>
      </c>
      <c r="D124" s="6">
        <v>4.0999999999999996</v>
      </c>
      <c r="E124" s="6">
        <v>5.2</v>
      </c>
      <c r="F124" s="6">
        <v>21.8</v>
      </c>
      <c r="G124" s="6">
        <v>150.5</v>
      </c>
    </row>
    <row r="125" spans="1:7" ht="16.5" customHeight="1">
      <c r="A125" s="3" t="s">
        <v>97</v>
      </c>
      <c r="B125" s="5" t="s">
        <v>98</v>
      </c>
      <c r="C125" s="10" t="s">
        <v>99</v>
      </c>
      <c r="D125" s="6">
        <v>0.1</v>
      </c>
      <c r="E125" s="6">
        <v>7.3</v>
      </c>
      <c r="F125" s="6">
        <v>0.1</v>
      </c>
      <c r="G125" s="6">
        <v>66.099999999999994</v>
      </c>
    </row>
    <row r="126" spans="1:7" ht="16.5" customHeight="1">
      <c r="A126" s="4" t="s">
        <v>27</v>
      </c>
      <c r="B126" s="5" t="s">
        <v>28</v>
      </c>
      <c r="C126" s="4">
        <v>40</v>
      </c>
      <c r="D126" s="9">
        <v>3</v>
      </c>
      <c r="E126" s="9">
        <v>0.3</v>
      </c>
      <c r="F126" s="9">
        <v>19.7</v>
      </c>
      <c r="G126" s="9">
        <v>93.8</v>
      </c>
    </row>
    <row r="127" spans="1:7" ht="16.5" customHeight="1">
      <c r="A127" s="3" t="s">
        <v>50</v>
      </c>
      <c r="B127" s="5" t="s">
        <v>51</v>
      </c>
      <c r="C127" s="10" t="s">
        <v>31</v>
      </c>
      <c r="D127" s="6">
        <v>0.2</v>
      </c>
      <c r="E127" s="6">
        <v>0.1</v>
      </c>
      <c r="F127" s="6">
        <v>6.6</v>
      </c>
      <c r="G127" s="6">
        <v>27.9</v>
      </c>
    </row>
    <row r="128" spans="1:7" ht="16.5" customHeight="1">
      <c r="A128" s="4" t="s">
        <v>27</v>
      </c>
      <c r="B128" s="5" t="s">
        <v>32</v>
      </c>
      <c r="C128" s="10" t="s">
        <v>158</v>
      </c>
      <c r="D128" s="6">
        <v>0.3</v>
      </c>
      <c r="E128" s="6">
        <v>0.3</v>
      </c>
      <c r="F128" s="6">
        <v>6.9</v>
      </c>
      <c r="G128" s="6">
        <v>31.1</v>
      </c>
    </row>
    <row r="129" spans="1:7" ht="16.5" customHeight="1">
      <c r="A129" s="11"/>
      <c r="B129" s="12" t="s">
        <v>34</v>
      </c>
      <c r="C129" s="11">
        <v>500</v>
      </c>
      <c r="D129" s="13">
        <f>SUM(D124:D128)</f>
        <v>7.6999999999999993</v>
      </c>
      <c r="E129" s="13">
        <f t="shared" ref="E129:G129" si="14">SUM(E124:E128)</f>
        <v>13.200000000000001</v>
      </c>
      <c r="F129" s="13">
        <f t="shared" si="14"/>
        <v>55.1</v>
      </c>
      <c r="G129" s="13">
        <f t="shared" si="14"/>
        <v>369.4</v>
      </c>
    </row>
    <row r="130" spans="1:7" ht="16.5" customHeight="1">
      <c r="A130" s="45" t="s">
        <v>0</v>
      </c>
      <c r="B130" s="45"/>
      <c r="C130" s="45"/>
      <c r="D130" s="45"/>
      <c r="E130" s="45"/>
      <c r="F130" s="45"/>
      <c r="G130" s="45"/>
    </row>
    <row r="131" spans="1:7" ht="29.25" customHeight="1">
      <c r="A131" s="3" t="s">
        <v>16</v>
      </c>
      <c r="B131" s="4" t="s">
        <v>1</v>
      </c>
      <c r="C131" s="3" t="s">
        <v>17</v>
      </c>
      <c r="D131" s="3" t="s">
        <v>18</v>
      </c>
      <c r="E131" s="3" t="s">
        <v>19</v>
      </c>
      <c r="F131" s="3" t="s">
        <v>20</v>
      </c>
      <c r="G131" s="3" t="s">
        <v>21</v>
      </c>
    </row>
    <row r="132" spans="1:7" ht="16.5" customHeight="1">
      <c r="A132" s="3" t="s">
        <v>35</v>
      </c>
      <c r="B132" s="14" t="s">
        <v>36</v>
      </c>
      <c r="C132" s="3">
        <v>60</v>
      </c>
      <c r="D132" s="3">
        <v>0.5</v>
      </c>
      <c r="E132" s="3">
        <v>0.1</v>
      </c>
      <c r="F132" s="3">
        <v>1.5</v>
      </c>
      <c r="G132" s="3">
        <v>8.5</v>
      </c>
    </row>
    <row r="133" spans="1:7" ht="16.5" customHeight="1">
      <c r="A133" s="3" t="s">
        <v>115</v>
      </c>
      <c r="B133" s="14" t="s">
        <v>116</v>
      </c>
      <c r="C133" s="3">
        <v>200</v>
      </c>
      <c r="D133" s="8">
        <v>4.8</v>
      </c>
      <c r="E133" s="8">
        <v>5.8</v>
      </c>
      <c r="F133" s="8">
        <v>13.6</v>
      </c>
      <c r="G133" s="8">
        <v>125.5</v>
      </c>
    </row>
    <row r="134" spans="1:7" ht="16.5" customHeight="1">
      <c r="A134" s="3" t="s">
        <v>117</v>
      </c>
      <c r="B134" s="5" t="s">
        <v>118</v>
      </c>
      <c r="C134" s="4">
        <v>280</v>
      </c>
      <c r="D134" s="8">
        <v>29.3</v>
      </c>
      <c r="E134" s="8">
        <v>9.9</v>
      </c>
      <c r="F134" s="8">
        <v>24.5</v>
      </c>
      <c r="G134" s="8">
        <v>304.3</v>
      </c>
    </row>
    <row r="135" spans="1:7" ht="16.5" customHeight="1">
      <c r="A135" s="4" t="s">
        <v>27</v>
      </c>
      <c r="B135" s="5" t="s">
        <v>28</v>
      </c>
      <c r="C135" s="4">
        <v>40</v>
      </c>
      <c r="D135" s="9">
        <v>3</v>
      </c>
      <c r="E135" s="9">
        <v>0.3</v>
      </c>
      <c r="F135" s="9">
        <v>19.7</v>
      </c>
      <c r="G135" s="9">
        <v>93.8</v>
      </c>
    </row>
    <row r="136" spans="1:7" ht="16.5" customHeight="1">
      <c r="A136" s="3" t="s">
        <v>73</v>
      </c>
      <c r="B136" s="2" t="s">
        <v>74</v>
      </c>
      <c r="C136" s="4">
        <v>200</v>
      </c>
      <c r="D136" s="8">
        <v>0.5</v>
      </c>
      <c r="E136" s="8">
        <v>0</v>
      </c>
      <c r="F136" s="8">
        <v>19.8</v>
      </c>
      <c r="G136" s="8">
        <v>81</v>
      </c>
    </row>
    <row r="137" spans="1:7" ht="16.5" customHeight="1">
      <c r="A137" s="15"/>
      <c r="B137" s="12" t="s">
        <v>45</v>
      </c>
      <c r="C137" s="15">
        <f>SUM(C132:C136)</f>
        <v>780</v>
      </c>
      <c r="D137" s="16">
        <f>SUM(D132:D136)</f>
        <v>38.1</v>
      </c>
      <c r="E137" s="16">
        <f t="shared" ref="E137:G137" si="15">SUM(E132:E136)</f>
        <v>16.100000000000001</v>
      </c>
      <c r="F137" s="16">
        <f t="shared" si="15"/>
        <v>79.099999999999994</v>
      </c>
      <c r="G137" s="16">
        <f t="shared" si="15"/>
        <v>613.1</v>
      </c>
    </row>
    <row r="138" spans="1:7" ht="16.5" customHeight="1">
      <c r="A138" s="11"/>
      <c r="B138" s="12" t="s">
        <v>46</v>
      </c>
      <c r="C138" s="11">
        <f>C137+C129</f>
        <v>1280</v>
      </c>
      <c r="D138" s="13">
        <f>D137+D129</f>
        <v>45.8</v>
      </c>
      <c r="E138" s="13">
        <f t="shared" ref="E138:G138" si="16">E137+E129</f>
        <v>29.300000000000004</v>
      </c>
      <c r="F138" s="13">
        <f t="shared" si="16"/>
        <v>134.19999999999999</v>
      </c>
      <c r="G138" s="13">
        <f t="shared" si="16"/>
        <v>982.5</v>
      </c>
    </row>
    <row r="139" spans="1:7" ht="16.5" customHeight="1">
      <c r="A139" s="44" t="s">
        <v>113</v>
      </c>
      <c r="B139" s="44"/>
      <c r="C139" s="44"/>
      <c r="D139" s="44"/>
      <c r="E139" s="44"/>
      <c r="F139" s="44"/>
      <c r="G139" s="44"/>
    </row>
    <row r="140" spans="1:7" ht="16.5" customHeight="1">
      <c r="A140" s="46" t="s">
        <v>15</v>
      </c>
      <c r="B140" s="46"/>
      <c r="C140" s="46"/>
      <c r="D140" s="46"/>
      <c r="E140" s="46"/>
      <c r="F140" s="46"/>
      <c r="G140" s="46"/>
    </row>
    <row r="141" spans="1:7" s="28" customFormat="1" ht="16.5" customHeight="1">
      <c r="A141" s="3" t="s">
        <v>16</v>
      </c>
      <c r="B141" s="4" t="s">
        <v>1</v>
      </c>
      <c r="C141" s="3" t="s">
        <v>17</v>
      </c>
      <c r="D141" s="3" t="s">
        <v>18</v>
      </c>
      <c r="E141" s="3" t="s">
        <v>19</v>
      </c>
      <c r="F141" s="3" t="s">
        <v>20</v>
      </c>
      <c r="G141" s="3" t="s">
        <v>21</v>
      </c>
    </row>
    <row r="142" spans="1:7" ht="16.5" customHeight="1">
      <c r="A142" s="3" t="s">
        <v>165</v>
      </c>
      <c r="B142" s="5" t="s">
        <v>23</v>
      </c>
      <c r="C142" s="3">
        <v>180</v>
      </c>
      <c r="D142" s="6">
        <v>4.5</v>
      </c>
      <c r="E142" s="6">
        <v>5.3</v>
      </c>
      <c r="F142" s="6">
        <v>21.6</v>
      </c>
      <c r="G142" s="6">
        <v>152</v>
      </c>
    </row>
    <row r="143" spans="1:7" ht="16.5" customHeight="1">
      <c r="A143" s="3" t="s">
        <v>97</v>
      </c>
      <c r="B143" s="5" t="s">
        <v>98</v>
      </c>
      <c r="C143" s="10" t="s">
        <v>99</v>
      </c>
      <c r="D143" s="6">
        <v>0.1</v>
      </c>
      <c r="E143" s="6">
        <v>7.3</v>
      </c>
      <c r="F143" s="6">
        <v>0.1</v>
      </c>
      <c r="G143" s="6">
        <v>66.099999999999994</v>
      </c>
    </row>
    <row r="144" spans="1:7" ht="16.5" customHeight="1">
      <c r="A144" s="4" t="s">
        <v>27</v>
      </c>
      <c r="B144" s="5" t="s">
        <v>28</v>
      </c>
      <c r="C144" s="4">
        <v>40</v>
      </c>
      <c r="D144" s="9">
        <v>3</v>
      </c>
      <c r="E144" s="9">
        <v>0.3</v>
      </c>
      <c r="F144" s="9">
        <v>19.7</v>
      </c>
      <c r="G144" s="9">
        <v>93.8</v>
      </c>
    </row>
    <row r="145" spans="1:22" ht="16.5" customHeight="1">
      <c r="A145" s="3" t="s">
        <v>123</v>
      </c>
      <c r="B145" s="20" t="s">
        <v>64</v>
      </c>
      <c r="C145" s="10" t="s">
        <v>31</v>
      </c>
      <c r="D145" s="6">
        <v>0.3</v>
      </c>
      <c r="E145" s="6">
        <v>0.1</v>
      </c>
      <c r="F145" s="6">
        <v>7.2</v>
      </c>
      <c r="G145" s="6">
        <v>30.9</v>
      </c>
    </row>
    <row r="146" spans="1:22" ht="16.5" customHeight="1">
      <c r="A146" s="4" t="s">
        <v>27</v>
      </c>
      <c r="B146" s="5" t="s">
        <v>32</v>
      </c>
      <c r="C146" s="10" t="s">
        <v>158</v>
      </c>
      <c r="D146" s="6">
        <v>0.3</v>
      </c>
      <c r="E146" s="6">
        <v>0.3</v>
      </c>
      <c r="F146" s="6">
        <v>6.9</v>
      </c>
      <c r="G146" s="6">
        <v>31.1</v>
      </c>
    </row>
    <row r="147" spans="1:22" ht="16.5" customHeight="1">
      <c r="A147" s="11"/>
      <c r="B147" s="12" t="s">
        <v>34</v>
      </c>
      <c r="C147" s="11">
        <v>500</v>
      </c>
      <c r="D147" s="13">
        <f>SUM(D142:D146)</f>
        <v>8.1999999999999993</v>
      </c>
      <c r="E147" s="13">
        <f>SUM(E142:E146)</f>
        <v>13.3</v>
      </c>
      <c r="F147" s="13">
        <f>SUM(F142:F146)</f>
        <v>55.500000000000007</v>
      </c>
      <c r="G147" s="13">
        <f>SUM(G142:G146)</f>
        <v>373.9</v>
      </c>
      <c r="V147" t="s">
        <v>162</v>
      </c>
    </row>
    <row r="148" spans="1:22" ht="16.5" customHeight="1">
      <c r="A148" s="45" t="s">
        <v>0</v>
      </c>
      <c r="B148" s="45"/>
      <c r="C148" s="45"/>
      <c r="D148" s="45"/>
      <c r="E148" s="45"/>
      <c r="F148" s="45"/>
      <c r="G148" s="45"/>
    </row>
    <row r="149" spans="1:22" ht="16.5" customHeight="1">
      <c r="A149" s="3" t="s">
        <v>16</v>
      </c>
      <c r="B149" s="4" t="s">
        <v>1</v>
      </c>
      <c r="C149" s="3" t="s">
        <v>17</v>
      </c>
      <c r="D149" s="3" t="s">
        <v>18</v>
      </c>
      <c r="E149" s="3" t="s">
        <v>19</v>
      </c>
      <c r="F149" s="3" t="s">
        <v>20</v>
      </c>
      <c r="G149" s="3" t="s">
        <v>21</v>
      </c>
    </row>
    <row r="150" spans="1:22" ht="16.5" customHeight="1">
      <c r="A150" s="3" t="s">
        <v>35</v>
      </c>
      <c r="B150" s="14" t="s">
        <v>36</v>
      </c>
      <c r="C150" s="3">
        <v>60</v>
      </c>
      <c r="D150" s="3">
        <v>0.7</v>
      </c>
      <c r="E150" s="3">
        <v>0.1</v>
      </c>
      <c r="F150" s="3">
        <v>2.2999999999999998</v>
      </c>
      <c r="G150" s="3">
        <v>12.8</v>
      </c>
    </row>
    <row r="151" spans="1:22" ht="16.5" customHeight="1">
      <c r="A151" s="3" t="s">
        <v>52</v>
      </c>
      <c r="B151" s="5" t="s">
        <v>53</v>
      </c>
      <c r="C151" s="3">
        <v>250</v>
      </c>
      <c r="D151" s="6">
        <v>8.1999999999999993</v>
      </c>
      <c r="E151" s="6">
        <v>3.5</v>
      </c>
      <c r="F151" s="6">
        <v>18.7</v>
      </c>
      <c r="G151" s="6">
        <v>138.69999999999999</v>
      </c>
    </row>
    <row r="152" spans="1:22" ht="16.5" customHeight="1">
      <c r="A152" s="3" t="s">
        <v>124</v>
      </c>
      <c r="B152" s="5" t="s">
        <v>125</v>
      </c>
      <c r="C152" s="3">
        <v>90</v>
      </c>
      <c r="D152" s="6">
        <v>21</v>
      </c>
      <c r="E152" s="6">
        <v>5.5</v>
      </c>
      <c r="F152" s="6">
        <v>3.5</v>
      </c>
      <c r="G152" s="6">
        <v>147.1</v>
      </c>
    </row>
    <row r="153" spans="1:22" ht="16.5" customHeight="1">
      <c r="A153" s="3" t="s">
        <v>41</v>
      </c>
      <c r="B153" s="5" t="s">
        <v>42</v>
      </c>
      <c r="C153" s="3">
        <v>150</v>
      </c>
      <c r="D153" s="6">
        <v>5.3</v>
      </c>
      <c r="E153" s="6">
        <v>4.9000000000000004</v>
      </c>
      <c r="F153" s="6">
        <v>32.799999999999997</v>
      </c>
      <c r="G153" s="6">
        <v>196.8</v>
      </c>
    </row>
    <row r="154" spans="1:22" ht="16.5" customHeight="1">
      <c r="A154" s="4" t="s">
        <v>27</v>
      </c>
      <c r="B154" s="5" t="s">
        <v>28</v>
      </c>
      <c r="C154" s="4">
        <v>40</v>
      </c>
      <c r="D154" s="9">
        <v>3</v>
      </c>
      <c r="E154" s="9">
        <v>0.3</v>
      </c>
      <c r="F154" s="9">
        <v>19.7</v>
      </c>
      <c r="G154" s="9">
        <v>93.8</v>
      </c>
    </row>
    <row r="155" spans="1:22" ht="16.5" customHeight="1">
      <c r="A155" s="3" t="s">
        <v>105</v>
      </c>
      <c r="B155" s="5" t="s">
        <v>106</v>
      </c>
      <c r="C155" s="3">
        <v>200</v>
      </c>
      <c r="D155" s="6">
        <v>0.2</v>
      </c>
      <c r="E155" s="6">
        <v>0.1</v>
      </c>
      <c r="F155" s="6">
        <v>9.9</v>
      </c>
      <c r="G155" s="6">
        <v>41.6</v>
      </c>
    </row>
    <row r="156" spans="1:22" ht="16.5" customHeight="1">
      <c r="A156" s="15"/>
      <c r="B156" s="12" t="s">
        <v>45</v>
      </c>
      <c r="C156" s="15">
        <f>SUM(C150:C155)</f>
        <v>790</v>
      </c>
      <c r="D156" s="16">
        <f>SUM(D150:D155)</f>
        <v>38.4</v>
      </c>
      <c r="E156" s="16">
        <f t="shared" ref="E156:G156" si="17">SUM(E150:E155)</f>
        <v>14.4</v>
      </c>
      <c r="F156" s="16">
        <f t="shared" si="17"/>
        <v>86.9</v>
      </c>
      <c r="G156" s="16">
        <f t="shared" si="17"/>
        <v>630.80000000000007</v>
      </c>
    </row>
    <row r="157" spans="1:22" ht="16.5" customHeight="1">
      <c r="A157" s="11"/>
      <c r="B157" s="12" t="s">
        <v>46</v>
      </c>
      <c r="C157" s="11">
        <f>C156+C147</f>
        <v>1290</v>
      </c>
      <c r="D157" s="13">
        <f>D156+D147</f>
        <v>46.599999999999994</v>
      </c>
      <c r="E157" s="13">
        <f t="shared" ref="E157:G157" si="18">E156+E147</f>
        <v>27.700000000000003</v>
      </c>
      <c r="F157" s="13">
        <f t="shared" si="18"/>
        <v>142.4</v>
      </c>
      <c r="G157" s="13">
        <f t="shared" si="18"/>
        <v>1004.7</v>
      </c>
    </row>
    <row r="158" spans="1:22" ht="27" customHeight="1">
      <c r="A158" s="47" t="s">
        <v>60</v>
      </c>
      <c r="B158" s="47"/>
      <c r="C158" s="47"/>
      <c r="D158" s="47"/>
      <c r="E158" s="47"/>
      <c r="F158" s="47"/>
      <c r="G158" s="47"/>
    </row>
    <row r="159" spans="1:22" ht="27" customHeight="1">
      <c r="A159" s="43" t="s">
        <v>119</v>
      </c>
      <c r="B159" s="43"/>
      <c r="C159" s="43"/>
      <c r="D159" s="43"/>
      <c r="E159" s="43"/>
      <c r="F159" s="43"/>
      <c r="G159" s="43"/>
    </row>
    <row r="160" spans="1:22" ht="27" customHeight="1">
      <c r="A160" s="46" t="s">
        <v>15</v>
      </c>
      <c r="B160" s="46"/>
      <c r="C160" s="46"/>
      <c r="D160" s="46"/>
      <c r="E160" s="46"/>
      <c r="F160" s="46"/>
      <c r="G160" s="46"/>
    </row>
    <row r="161" spans="1:7" ht="18" customHeight="1">
      <c r="A161" s="3" t="s">
        <v>16</v>
      </c>
      <c r="B161" s="4" t="s">
        <v>1</v>
      </c>
      <c r="C161" s="3" t="s">
        <v>17</v>
      </c>
      <c r="D161" s="3" t="s">
        <v>18</v>
      </c>
      <c r="E161" s="3" t="s">
        <v>19</v>
      </c>
      <c r="F161" s="3" t="s">
        <v>20</v>
      </c>
      <c r="G161" s="3" t="s">
        <v>21</v>
      </c>
    </row>
    <row r="162" spans="1:7" ht="18" customHeight="1">
      <c r="A162" s="3" t="s">
        <v>127</v>
      </c>
      <c r="B162" s="5" t="s">
        <v>23</v>
      </c>
      <c r="C162" s="3">
        <v>200</v>
      </c>
      <c r="D162" s="6">
        <v>5.3</v>
      </c>
      <c r="E162" s="6">
        <v>5.7</v>
      </c>
      <c r="F162" s="6">
        <v>25.3</v>
      </c>
      <c r="G162" s="6">
        <v>174.2</v>
      </c>
    </row>
    <row r="163" spans="1:7" ht="18" customHeight="1">
      <c r="A163" s="3" t="s">
        <v>97</v>
      </c>
      <c r="B163" s="5" t="s">
        <v>98</v>
      </c>
      <c r="C163" s="10" t="s">
        <v>99</v>
      </c>
      <c r="D163" s="6">
        <v>0.1</v>
      </c>
      <c r="E163" s="6">
        <v>7.3</v>
      </c>
      <c r="F163" s="6">
        <v>0.1</v>
      </c>
      <c r="G163" s="6">
        <v>66.099999999999994</v>
      </c>
    </row>
    <row r="164" spans="1:7" ht="18" customHeight="1">
      <c r="A164" s="4" t="s">
        <v>27</v>
      </c>
      <c r="B164" s="5" t="s">
        <v>28</v>
      </c>
      <c r="C164" s="4">
        <v>40</v>
      </c>
      <c r="D164" s="9">
        <v>3</v>
      </c>
      <c r="E164" s="9">
        <v>0.3</v>
      </c>
      <c r="F164" s="9">
        <v>19.7</v>
      </c>
      <c r="G164" s="9">
        <v>93.8</v>
      </c>
    </row>
    <row r="165" spans="1:7" ht="18" customHeight="1">
      <c r="A165" s="3" t="s">
        <v>29</v>
      </c>
      <c r="B165" s="5" t="s">
        <v>30</v>
      </c>
      <c r="C165" s="10" t="s">
        <v>31</v>
      </c>
      <c r="D165" s="6">
        <v>0.2</v>
      </c>
      <c r="E165" s="6">
        <v>0</v>
      </c>
      <c r="F165" s="6">
        <v>6.4</v>
      </c>
      <c r="G165" s="6">
        <v>26.8</v>
      </c>
    </row>
    <row r="166" spans="1:7" ht="18" customHeight="1">
      <c r="A166" s="4" t="s">
        <v>27</v>
      </c>
      <c r="B166" s="5" t="s">
        <v>128</v>
      </c>
      <c r="C166" s="10" t="s">
        <v>129</v>
      </c>
      <c r="D166" s="6">
        <v>6.1</v>
      </c>
      <c r="E166" s="6">
        <v>24.1</v>
      </c>
      <c r="F166" s="6">
        <v>64.5</v>
      </c>
      <c r="G166" s="6">
        <v>502</v>
      </c>
    </row>
    <row r="167" spans="1:7" ht="18" customHeight="1">
      <c r="A167" s="11"/>
      <c r="B167" s="12" t="s">
        <v>34</v>
      </c>
      <c r="C167" s="11">
        <v>500</v>
      </c>
      <c r="D167" s="13">
        <f>SUM(D162:D166)</f>
        <v>14.699999999999998</v>
      </c>
      <c r="E167" s="13">
        <f t="shared" ref="E167:G167" si="19">SUM(E162:E166)</f>
        <v>37.400000000000006</v>
      </c>
      <c r="F167" s="13">
        <f t="shared" si="19"/>
        <v>116</v>
      </c>
      <c r="G167" s="13">
        <f t="shared" si="19"/>
        <v>862.9</v>
      </c>
    </row>
    <row r="168" spans="1:7" ht="18" customHeight="1">
      <c r="A168" s="45" t="s">
        <v>0</v>
      </c>
      <c r="B168" s="45"/>
      <c r="C168" s="45"/>
      <c r="D168" s="45"/>
      <c r="E168" s="45"/>
      <c r="F168" s="45"/>
      <c r="G168" s="45"/>
    </row>
    <row r="169" spans="1:7" ht="18" customHeight="1">
      <c r="A169" s="3" t="s">
        <v>16</v>
      </c>
      <c r="B169" s="4" t="s">
        <v>1</v>
      </c>
      <c r="C169" s="3" t="s">
        <v>17</v>
      </c>
      <c r="D169" s="3" t="s">
        <v>18</v>
      </c>
      <c r="E169" s="3" t="s">
        <v>19</v>
      </c>
      <c r="F169" s="3" t="s">
        <v>20</v>
      </c>
      <c r="G169" s="3" t="s">
        <v>21</v>
      </c>
    </row>
    <row r="170" spans="1:7" ht="18" customHeight="1">
      <c r="A170" s="3" t="s">
        <v>35</v>
      </c>
      <c r="B170" s="14" t="s">
        <v>36</v>
      </c>
      <c r="C170" s="3">
        <v>60</v>
      </c>
      <c r="D170" s="3">
        <v>0.5</v>
      </c>
      <c r="E170" s="3">
        <v>0.1</v>
      </c>
      <c r="F170" s="3">
        <v>1.5</v>
      </c>
      <c r="G170" s="3">
        <v>8.5</v>
      </c>
    </row>
    <row r="171" spans="1:7" ht="18" customHeight="1">
      <c r="A171" s="3" t="s">
        <v>79</v>
      </c>
      <c r="B171" s="5" t="s">
        <v>80</v>
      </c>
      <c r="C171" s="3">
        <v>250</v>
      </c>
      <c r="D171" s="6">
        <v>6</v>
      </c>
      <c r="E171" s="6">
        <v>2.7</v>
      </c>
      <c r="F171" s="6">
        <v>19.399999999999999</v>
      </c>
      <c r="G171" s="6">
        <v>126.1</v>
      </c>
    </row>
    <row r="172" spans="1:7" ht="18" customHeight="1">
      <c r="A172" s="3" t="s">
        <v>166</v>
      </c>
      <c r="B172" s="14" t="s">
        <v>167</v>
      </c>
      <c r="C172" s="3">
        <v>90</v>
      </c>
      <c r="D172" s="8">
        <v>12.6</v>
      </c>
      <c r="E172" s="8">
        <v>2.4</v>
      </c>
      <c r="F172" s="8">
        <v>7.7</v>
      </c>
      <c r="G172" s="8">
        <v>102.9</v>
      </c>
    </row>
    <row r="173" spans="1:7" ht="18" customHeight="1">
      <c r="A173" s="3" t="s">
        <v>83</v>
      </c>
      <c r="B173" s="5" t="s">
        <v>4</v>
      </c>
      <c r="C173" s="3">
        <v>150</v>
      </c>
      <c r="D173" s="25">
        <v>3.6</v>
      </c>
      <c r="E173" s="25">
        <v>4.8</v>
      </c>
      <c r="F173" s="25">
        <v>36.4</v>
      </c>
      <c r="G173" s="25">
        <v>203.5</v>
      </c>
    </row>
    <row r="174" spans="1:7" ht="18" customHeight="1">
      <c r="A174" s="4" t="s">
        <v>27</v>
      </c>
      <c r="B174" s="5" t="s">
        <v>28</v>
      </c>
      <c r="C174" s="4">
        <v>40</v>
      </c>
      <c r="D174" s="9">
        <v>3</v>
      </c>
      <c r="E174" s="9">
        <v>0.3</v>
      </c>
      <c r="F174" s="9">
        <v>19.7</v>
      </c>
      <c r="G174" s="9">
        <v>93.8</v>
      </c>
    </row>
    <row r="175" spans="1:7" ht="18" customHeight="1">
      <c r="A175" s="3" t="s">
        <v>43</v>
      </c>
      <c r="B175" s="5" t="s">
        <v>44</v>
      </c>
      <c r="C175" s="3">
        <v>200</v>
      </c>
      <c r="D175" s="6">
        <v>0.1</v>
      </c>
      <c r="E175" s="6">
        <v>0</v>
      </c>
      <c r="F175" s="6">
        <v>7.2</v>
      </c>
      <c r="G175" s="6">
        <v>29.3</v>
      </c>
    </row>
    <row r="176" spans="1:7" ht="18" customHeight="1">
      <c r="A176" s="15"/>
      <c r="B176" s="12" t="s">
        <v>45</v>
      </c>
      <c r="C176" s="15">
        <f>SUM(C170:C175)</f>
        <v>790</v>
      </c>
      <c r="D176" s="16">
        <f>SUM(D170:D175)</f>
        <v>25.800000000000004</v>
      </c>
      <c r="E176" s="16">
        <f t="shared" ref="E176:G176" si="20">SUM(E170:E175)</f>
        <v>10.3</v>
      </c>
      <c r="F176" s="16">
        <f t="shared" si="20"/>
        <v>91.9</v>
      </c>
      <c r="G176" s="16">
        <f t="shared" si="20"/>
        <v>564.09999999999991</v>
      </c>
    </row>
    <row r="177" spans="1:7" ht="18" customHeight="1">
      <c r="A177" s="11"/>
      <c r="B177" s="12" t="s">
        <v>46</v>
      </c>
      <c r="C177" s="11">
        <f>C167+C176</f>
        <v>1290</v>
      </c>
      <c r="D177" s="13">
        <f>D176+D167</f>
        <v>40.5</v>
      </c>
      <c r="E177" s="13">
        <f t="shared" ref="E177:G177" si="21">E176+E167</f>
        <v>47.7</v>
      </c>
      <c r="F177" s="13">
        <f t="shared" si="21"/>
        <v>207.9</v>
      </c>
      <c r="G177" s="13">
        <f t="shared" si="21"/>
        <v>1427</v>
      </c>
    </row>
    <row r="178" spans="1:7" ht="27" customHeight="1">
      <c r="A178" s="44" t="s">
        <v>126</v>
      </c>
      <c r="B178" s="44"/>
      <c r="C178" s="44"/>
      <c r="D178" s="44"/>
      <c r="E178" s="44"/>
      <c r="F178" s="44"/>
      <c r="G178" s="44"/>
    </row>
    <row r="179" spans="1:7" ht="27" customHeight="1">
      <c r="A179" s="46" t="s">
        <v>15</v>
      </c>
      <c r="B179" s="46"/>
      <c r="C179" s="46"/>
      <c r="D179" s="46"/>
      <c r="E179" s="46"/>
      <c r="F179" s="46"/>
      <c r="G179" s="46"/>
    </row>
    <row r="180" spans="1:7" ht="20.25" customHeight="1">
      <c r="A180" s="3" t="s">
        <v>16</v>
      </c>
      <c r="B180" s="4" t="s">
        <v>1</v>
      </c>
      <c r="C180" s="3" t="s">
        <v>17</v>
      </c>
      <c r="D180" s="3" t="s">
        <v>18</v>
      </c>
      <c r="E180" s="3" t="s">
        <v>19</v>
      </c>
      <c r="F180" s="3" t="s">
        <v>20</v>
      </c>
      <c r="G180" s="3" t="s">
        <v>21</v>
      </c>
    </row>
    <row r="181" spans="1:7" ht="20.25" customHeight="1">
      <c r="A181" s="3" t="s">
        <v>22</v>
      </c>
      <c r="B181" s="5" t="s">
        <v>23</v>
      </c>
      <c r="C181" s="3">
        <v>180</v>
      </c>
      <c r="D181" s="6">
        <v>6.2</v>
      </c>
      <c r="E181" s="6">
        <v>5.2</v>
      </c>
      <c r="F181" s="6">
        <v>28.9</v>
      </c>
      <c r="G181" s="6">
        <v>187.4</v>
      </c>
    </row>
    <row r="182" spans="1:7" s="28" customFormat="1" ht="20.25" customHeight="1">
      <c r="A182" s="4" t="s">
        <v>27</v>
      </c>
      <c r="B182" s="5" t="s">
        <v>28</v>
      </c>
      <c r="C182" s="4">
        <v>30</v>
      </c>
      <c r="D182" s="9">
        <v>2.2999999999999998</v>
      </c>
      <c r="E182" s="9">
        <v>0.2</v>
      </c>
      <c r="F182" s="9">
        <v>14.8</v>
      </c>
      <c r="G182" s="9">
        <v>70.3</v>
      </c>
    </row>
    <row r="183" spans="1:7" s="28" customFormat="1" ht="20.25" customHeight="1">
      <c r="A183" s="3" t="s">
        <v>50</v>
      </c>
      <c r="B183" s="5" t="s">
        <v>51</v>
      </c>
      <c r="C183" s="10" t="s">
        <v>31</v>
      </c>
      <c r="D183" s="6">
        <v>0.2</v>
      </c>
      <c r="E183" s="6">
        <v>0.1</v>
      </c>
      <c r="F183" s="6">
        <v>6.6</v>
      </c>
      <c r="G183" s="6">
        <v>27.9</v>
      </c>
    </row>
    <row r="184" spans="1:7" ht="20.25" customHeight="1">
      <c r="A184" s="4" t="s">
        <v>27</v>
      </c>
      <c r="B184" s="5" t="s">
        <v>90</v>
      </c>
      <c r="C184" s="10" t="s">
        <v>31</v>
      </c>
      <c r="D184" s="6">
        <v>1</v>
      </c>
      <c r="E184" s="6">
        <v>0.2</v>
      </c>
      <c r="F184" s="6">
        <v>20.2</v>
      </c>
      <c r="G184" s="6">
        <v>92</v>
      </c>
    </row>
    <row r="185" spans="1:7" ht="20.25" customHeight="1">
      <c r="A185" s="11"/>
      <c r="B185" s="12" t="s">
        <v>34</v>
      </c>
      <c r="C185" s="11">
        <v>610</v>
      </c>
      <c r="D185" s="13">
        <f>SUM(D181:D184)</f>
        <v>9.6999999999999993</v>
      </c>
      <c r="E185" s="13">
        <f t="shared" ref="E185:G185" si="22">SUM(E181:E184)</f>
        <v>5.7</v>
      </c>
      <c r="F185" s="13">
        <f t="shared" si="22"/>
        <v>70.5</v>
      </c>
      <c r="G185" s="13">
        <f t="shared" si="22"/>
        <v>377.59999999999997</v>
      </c>
    </row>
    <row r="186" spans="1:7" ht="20.25" customHeight="1">
      <c r="A186" s="45" t="s">
        <v>0</v>
      </c>
      <c r="B186" s="45"/>
      <c r="C186" s="45"/>
      <c r="D186" s="45"/>
      <c r="E186" s="45"/>
      <c r="F186" s="45"/>
      <c r="G186" s="45"/>
    </row>
    <row r="187" spans="1:7" ht="20.25" customHeight="1">
      <c r="A187" s="3" t="s">
        <v>16</v>
      </c>
      <c r="B187" s="4" t="s">
        <v>1</v>
      </c>
      <c r="C187" s="3" t="s">
        <v>17</v>
      </c>
      <c r="D187" s="3" t="s">
        <v>18</v>
      </c>
      <c r="E187" s="3" t="s">
        <v>19</v>
      </c>
      <c r="F187" s="3" t="s">
        <v>20</v>
      </c>
      <c r="G187" s="3" t="s">
        <v>21</v>
      </c>
    </row>
    <row r="188" spans="1:7" ht="20.25" customHeight="1">
      <c r="A188" s="3" t="s">
        <v>35</v>
      </c>
      <c r="B188" s="14" t="s">
        <v>36</v>
      </c>
      <c r="C188" s="3">
        <v>60</v>
      </c>
      <c r="D188" s="3">
        <v>0.7</v>
      </c>
      <c r="E188" s="3">
        <v>0.1</v>
      </c>
      <c r="F188" s="3">
        <v>2.2999999999999998</v>
      </c>
      <c r="G188" s="3">
        <v>12.8</v>
      </c>
    </row>
    <row r="189" spans="1:7" ht="20.25" customHeight="1">
      <c r="A189" s="3" t="s">
        <v>91</v>
      </c>
      <c r="B189" s="5" t="s">
        <v>92</v>
      </c>
      <c r="C189" s="4">
        <v>200</v>
      </c>
      <c r="D189" s="8">
        <v>4.7</v>
      </c>
      <c r="E189" s="8">
        <v>5.7</v>
      </c>
      <c r="F189" s="8">
        <v>10.1</v>
      </c>
      <c r="G189" s="8">
        <v>110.4</v>
      </c>
    </row>
    <row r="190" spans="1:7" ht="20.25" customHeight="1">
      <c r="A190" s="3" t="s">
        <v>133</v>
      </c>
      <c r="B190" s="29" t="s">
        <v>3</v>
      </c>
      <c r="C190" s="3">
        <v>240</v>
      </c>
      <c r="D190" s="25">
        <v>32.700000000000003</v>
      </c>
      <c r="E190" s="25">
        <v>9.6999999999999993</v>
      </c>
      <c r="F190" s="25">
        <v>39.9</v>
      </c>
      <c r="G190" s="25">
        <v>377.6</v>
      </c>
    </row>
    <row r="191" spans="1:7" ht="20.25" customHeight="1">
      <c r="A191" s="4" t="s">
        <v>27</v>
      </c>
      <c r="B191" s="5" t="s">
        <v>28</v>
      </c>
      <c r="C191" s="4">
        <v>40</v>
      </c>
      <c r="D191" s="9">
        <v>3</v>
      </c>
      <c r="E191" s="9">
        <v>0.3</v>
      </c>
      <c r="F191" s="9">
        <v>19.7</v>
      </c>
      <c r="G191" s="9">
        <v>93.8</v>
      </c>
    </row>
    <row r="192" spans="1:7" ht="20.25" customHeight="1">
      <c r="A192" s="3" t="s">
        <v>58</v>
      </c>
      <c r="B192" s="5" t="s">
        <v>59</v>
      </c>
      <c r="C192" s="3">
        <v>200</v>
      </c>
      <c r="D192" s="6">
        <v>0.4</v>
      </c>
      <c r="E192" s="6">
        <v>0.1</v>
      </c>
      <c r="F192" s="6">
        <v>18.3</v>
      </c>
      <c r="G192" s="6">
        <v>75.900000000000006</v>
      </c>
    </row>
    <row r="193" spans="1:7" ht="20.25" customHeight="1">
      <c r="A193" s="15"/>
      <c r="B193" s="12" t="s">
        <v>45</v>
      </c>
      <c r="C193" s="15">
        <f>SUM(C188:C192)</f>
        <v>740</v>
      </c>
      <c r="D193" s="16">
        <f>SUM(D188:D192)</f>
        <v>41.5</v>
      </c>
      <c r="E193" s="16">
        <f t="shared" ref="E193:G193" si="23">SUM(E188:E192)</f>
        <v>15.9</v>
      </c>
      <c r="F193" s="16">
        <f t="shared" si="23"/>
        <v>90.3</v>
      </c>
      <c r="G193" s="16">
        <f t="shared" si="23"/>
        <v>670.5</v>
      </c>
    </row>
    <row r="194" spans="1:7" ht="20.25" customHeight="1">
      <c r="A194" s="11"/>
      <c r="B194" s="12" t="s">
        <v>46</v>
      </c>
      <c r="C194" s="11">
        <f>C193+C185</f>
        <v>1350</v>
      </c>
      <c r="D194" s="13">
        <f>D193+D185</f>
        <v>51.2</v>
      </c>
      <c r="E194" s="13">
        <f t="shared" ref="E194:G194" si="24">E193+E185</f>
        <v>21.6</v>
      </c>
      <c r="F194" s="13">
        <f t="shared" si="24"/>
        <v>160.80000000000001</v>
      </c>
      <c r="G194" s="13">
        <f t="shared" si="24"/>
        <v>1048.0999999999999</v>
      </c>
    </row>
    <row r="195" spans="1:7" ht="16.5" customHeight="1">
      <c r="A195" s="15"/>
      <c r="B195" s="12" t="s">
        <v>34</v>
      </c>
      <c r="C195" s="15">
        <f>C15+C34+C54+C72+C90+C109+C129+C147+C167+C185</f>
        <v>5315</v>
      </c>
      <c r="D195" s="16">
        <f>D15+D34+D54+D72+D90+D109+D129+D147+D167+D185</f>
        <v>139.89999999999998</v>
      </c>
      <c r="E195" s="16">
        <f t="shared" ref="E195:G195" si="25">E15+E34+E54+E72+E90+E109+E129+E147+E167+E185</f>
        <v>151.1</v>
      </c>
      <c r="F195" s="16">
        <f>F15+F34+F54+F72+F90+F109+F129+F147+F167+F185</f>
        <v>743</v>
      </c>
      <c r="G195" s="16">
        <f t="shared" si="25"/>
        <v>4903.7000000000007</v>
      </c>
    </row>
    <row r="196" spans="1:7" ht="16.5" customHeight="1">
      <c r="A196" s="11"/>
      <c r="B196" s="12" t="s">
        <v>45</v>
      </c>
      <c r="C196" s="30">
        <f>C24+C43+C63+C80+C99+C118+C137+C156+C176+C193</f>
        <v>7860</v>
      </c>
      <c r="D196" s="36">
        <f>D24+D43+D63+D80+D99+D118+D137+D156+D176+D193</f>
        <v>311</v>
      </c>
      <c r="E196" s="36">
        <f>E24+E43+E63+E80+E99+E118+E137+E156+E176+E193+120</f>
        <v>298.5</v>
      </c>
      <c r="F196" s="36">
        <f>F24+F43+F63+F80+F99+F118+F137+F156+F176+F193+140</f>
        <v>1051.0999999999999</v>
      </c>
      <c r="G196" s="36">
        <f t="shared" ref="G196" si="26">G24+G43+G63+G80+G99+G118+G137+G156+G176+G193</f>
        <v>6491.9</v>
      </c>
    </row>
    <row r="197" spans="1:7" ht="16.5" customHeight="1">
      <c r="A197" s="31"/>
      <c r="B197" s="32" t="s">
        <v>143</v>
      </c>
      <c r="C197" s="33">
        <f>C196+C195</f>
        <v>13175</v>
      </c>
      <c r="D197" s="34">
        <f>D196+D195</f>
        <v>450.9</v>
      </c>
      <c r="E197" s="34">
        <f t="shared" ref="E197:G197" si="27">E196+E195</f>
        <v>449.6</v>
      </c>
      <c r="F197" s="34">
        <f t="shared" si="27"/>
        <v>1794.1</v>
      </c>
      <c r="G197" s="34">
        <f t="shared" si="27"/>
        <v>11395.6</v>
      </c>
    </row>
    <row r="198" spans="1:7" ht="16.5" customHeight="1">
      <c r="A198" s="31"/>
      <c r="B198" s="32" t="s">
        <v>144</v>
      </c>
      <c r="C198" s="33">
        <f>C197/10</f>
        <v>1317.5</v>
      </c>
      <c r="D198" s="34">
        <f>D197/10</f>
        <v>45.089999999999996</v>
      </c>
      <c r="E198" s="34">
        <f t="shared" ref="E198:G198" si="28">E197/10</f>
        <v>44.96</v>
      </c>
      <c r="F198" s="34">
        <f t="shared" si="28"/>
        <v>179.41</v>
      </c>
      <c r="G198" s="34">
        <f t="shared" si="28"/>
        <v>1139.56</v>
      </c>
    </row>
    <row r="199" spans="1:7" ht="16.5" customHeight="1">
      <c r="A199" s="31"/>
      <c r="B199" s="32" t="s">
        <v>145</v>
      </c>
      <c r="C199" s="33"/>
      <c r="D199" s="34">
        <v>1</v>
      </c>
      <c r="E199" s="34">
        <v>0.98</v>
      </c>
      <c r="F199" s="34">
        <v>3.98</v>
      </c>
      <c r="G199" s="34"/>
    </row>
    <row r="200" spans="1:7" ht="20.25">
      <c r="A200" s="37" t="s">
        <v>146</v>
      </c>
      <c r="B200" s="37"/>
      <c r="C200" s="37"/>
      <c r="D200" s="37"/>
      <c r="E200" s="37"/>
      <c r="F200" s="37"/>
      <c r="G200" s="35"/>
    </row>
    <row r="201" spans="1:7" ht="31.5" customHeight="1">
      <c r="A201" s="41" t="s">
        <v>147</v>
      </c>
      <c r="B201" s="41"/>
      <c r="C201" s="41"/>
      <c r="D201" s="41"/>
      <c r="E201" s="41"/>
      <c r="F201" s="41"/>
      <c r="G201" s="41"/>
    </row>
    <row r="202" spans="1:7" ht="31.5" customHeight="1">
      <c r="A202" s="42" t="s">
        <v>148</v>
      </c>
      <c r="B202" s="42"/>
      <c r="C202" s="42"/>
      <c r="D202" s="42"/>
      <c r="E202" s="42"/>
      <c r="F202" s="42"/>
      <c r="G202" s="42"/>
    </row>
    <row r="203" spans="1:7" ht="31.5" customHeight="1">
      <c r="A203" s="41" t="s">
        <v>149</v>
      </c>
      <c r="B203" s="41"/>
      <c r="C203" s="41"/>
      <c r="D203" s="41"/>
      <c r="E203" s="41"/>
      <c r="F203" s="41"/>
      <c r="G203" s="41"/>
    </row>
    <row r="204" spans="1:7" ht="31.5" customHeight="1">
      <c r="A204" s="41" t="s">
        <v>150</v>
      </c>
      <c r="B204" s="41"/>
      <c r="C204" s="41"/>
      <c r="D204" s="41"/>
      <c r="E204" s="41"/>
      <c r="F204" s="41"/>
      <c r="G204" s="41"/>
    </row>
    <row r="205" spans="1:7" ht="31.5" customHeight="1">
      <c r="A205" s="41" t="s">
        <v>151</v>
      </c>
      <c r="B205" s="41"/>
      <c r="C205" s="41"/>
      <c r="D205" s="41"/>
      <c r="E205" s="41"/>
      <c r="F205" s="41"/>
      <c r="G205" s="41"/>
    </row>
    <row r="206" spans="1:7" ht="41.25" customHeight="1">
      <c r="A206" s="39" t="s">
        <v>152</v>
      </c>
      <c r="B206" s="39"/>
      <c r="C206" s="39"/>
      <c r="D206" s="39"/>
      <c r="E206" s="39"/>
      <c r="F206" s="39"/>
      <c r="G206" s="39"/>
    </row>
    <row r="207" spans="1:7" ht="24.75" customHeight="1">
      <c r="A207" s="40" t="s">
        <v>153</v>
      </c>
      <c r="B207" s="40"/>
      <c r="C207" s="40"/>
      <c r="D207" s="40"/>
      <c r="E207" s="40"/>
      <c r="F207" s="40"/>
      <c r="G207" s="40"/>
    </row>
    <row r="208" spans="1:7" ht="38.25" customHeight="1">
      <c r="A208" s="38" t="s">
        <v>154</v>
      </c>
      <c r="B208" s="38"/>
      <c r="C208" s="38"/>
      <c r="D208" s="38"/>
      <c r="E208" s="38"/>
      <c r="F208" s="38"/>
      <c r="G208" s="38"/>
    </row>
    <row r="209" spans="1:7" ht="26.25" customHeight="1">
      <c r="A209" s="38" t="s">
        <v>155</v>
      </c>
      <c r="B209" s="38"/>
      <c r="C209" s="38"/>
      <c r="D209" s="38"/>
      <c r="E209" s="38"/>
      <c r="F209" s="38"/>
      <c r="G209" s="38"/>
    </row>
    <row r="409" ht="15" customHeight="1"/>
    <row r="411" ht="15" customHeight="1"/>
    <row r="412" ht="15" customHeight="1"/>
    <row r="413" ht="15" customHeight="1"/>
  </sheetData>
  <mergeCells count="55">
    <mergeCell ref="A5:G5"/>
    <mergeCell ref="A82:G82"/>
    <mergeCell ref="A83:G83"/>
    <mergeCell ref="A65:G65"/>
    <mergeCell ref="A27:G27"/>
    <mergeCell ref="A46:G46"/>
    <mergeCell ref="A47:G47"/>
    <mergeCell ref="A6:G6"/>
    <mergeCell ref="A7:G7"/>
    <mergeCell ref="A8:G8"/>
    <mergeCell ref="A16:G16"/>
    <mergeCell ref="A26:G26"/>
    <mergeCell ref="A1:B1"/>
    <mergeCell ref="D1:F1"/>
    <mergeCell ref="D2:G2"/>
    <mergeCell ref="D3:G3"/>
    <mergeCell ref="A4:G4"/>
    <mergeCell ref="A2:B2"/>
    <mergeCell ref="A3:B3"/>
    <mergeCell ref="A91:G91"/>
    <mergeCell ref="A101:G101"/>
    <mergeCell ref="A35:G35"/>
    <mergeCell ref="A45:B45"/>
    <mergeCell ref="A48:G48"/>
    <mergeCell ref="A55:G55"/>
    <mergeCell ref="A66:G66"/>
    <mergeCell ref="A73:G73"/>
    <mergeCell ref="A84:G84"/>
    <mergeCell ref="A102:G102"/>
    <mergeCell ref="A103:G103"/>
    <mergeCell ref="A110:G110"/>
    <mergeCell ref="A120:G120"/>
    <mergeCell ref="A121:G121"/>
    <mergeCell ref="A122:G122"/>
    <mergeCell ref="A130:G130"/>
    <mergeCell ref="A139:G139"/>
    <mergeCell ref="A140:G140"/>
    <mergeCell ref="A158:G158"/>
    <mergeCell ref="A148:G148"/>
    <mergeCell ref="A159:G159"/>
    <mergeCell ref="A178:G178"/>
    <mergeCell ref="A186:G186"/>
    <mergeCell ref="A160:G160"/>
    <mergeCell ref="A168:G168"/>
    <mergeCell ref="A179:G179"/>
    <mergeCell ref="A200:F200"/>
    <mergeCell ref="A209:G209"/>
    <mergeCell ref="A206:G206"/>
    <mergeCell ref="A207:G207"/>
    <mergeCell ref="A208:G208"/>
    <mergeCell ref="A201:G201"/>
    <mergeCell ref="A202:G202"/>
    <mergeCell ref="A203:G203"/>
    <mergeCell ref="A204:G204"/>
    <mergeCell ref="A205:G205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rowBreaks count="3" manualBreakCount="3">
    <brk id="81" max="16383" man="1"/>
    <brk id="138" max="16383" man="1"/>
    <brk id="20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411"/>
  <sheetViews>
    <sheetView tabSelected="1" view="pageBreakPreview" topLeftCell="A193" zoomScaleNormal="100" zoomScaleSheetLayoutView="100" workbookViewId="0">
      <selection activeCell="J8" sqref="J8"/>
    </sheetView>
  </sheetViews>
  <sheetFormatPr defaultRowHeight="15"/>
  <cols>
    <col min="1" max="1" width="30.5703125" customWidth="1"/>
    <col min="2" max="2" width="69.5703125" customWidth="1"/>
    <col min="3" max="7" width="17.42578125" customWidth="1"/>
  </cols>
  <sheetData>
    <row r="1" spans="1:7" ht="18.75" customHeight="1">
      <c r="A1" s="51" t="s">
        <v>5</v>
      </c>
      <c r="B1" s="51"/>
      <c r="C1" s="1"/>
      <c r="D1" s="52" t="s">
        <v>6</v>
      </c>
      <c r="E1" s="52"/>
      <c r="F1" s="52"/>
      <c r="G1" s="1"/>
    </row>
    <row r="2" spans="1:7" ht="25.5" customHeight="1">
      <c r="A2" s="51" t="s">
        <v>177</v>
      </c>
      <c r="B2" s="51"/>
      <c r="C2" s="1"/>
      <c r="D2" s="52" t="s">
        <v>178</v>
      </c>
      <c r="E2" s="52"/>
      <c r="F2" s="52"/>
      <c r="G2" s="52"/>
    </row>
    <row r="3" spans="1:7" ht="16.5" customHeight="1">
      <c r="A3" s="55" t="s">
        <v>9</v>
      </c>
      <c r="B3" s="55"/>
      <c r="C3" s="2"/>
      <c r="D3" s="53" t="s">
        <v>10</v>
      </c>
      <c r="E3" s="53"/>
      <c r="F3" s="53"/>
      <c r="G3" s="53"/>
    </row>
    <row r="4" spans="1:7" ht="15.75">
      <c r="A4" s="54" t="s">
        <v>11</v>
      </c>
      <c r="B4" s="54"/>
      <c r="C4" s="54"/>
      <c r="D4" s="54"/>
      <c r="E4" s="54"/>
      <c r="F4" s="54"/>
      <c r="G4" s="54"/>
    </row>
    <row r="5" spans="1:7" ht="15.75">
      <c r="A5" s="54" t="s">
        <v>12</v>
      </c>
      <c r="B5" s="54"/>
      <c r="C5" s="54"/>
      <c r="D5" s="54"/>
      <c r="E5" s="54"/>
      <c r="F5" s="54"/>
      <c r="G5" s="54"/>
    </row>
    <row r="6" spans="1:7" ht="18.75" customHeight="1">
      <c r="A6" s="56" t="s">
        <v>169</v>
      </c>
      <c r="B6" s="56"/>
      <c r="C6" s="56"/>
      <c r="D6" s="56"/>
      <c r="E6" s="56"/>
      <c r="F6" s="56"/>
      <c r="G6" s="56"/>
    </row>
    <row r="7" spans="1:7" ht="15.75">
      <c r="A7" s="43" t="s">
        <v>14</v>
      </c>
      <c r="B7" s="43"/>
      <c r="C7" s="43"/>
      <c r="D7" s="43"/>
      <c r="E7" s="43"/>
      <c r="F7" s="43"/>
      <c r="G7" s="43"/>
    </row>
    <row r="8" spans="1:7" ht="17.100000000000001" customHeight="1">
      <c r="A8" s="46" t="s">
        <v>15</v>
      </c>
      <c r="B8" s="46"/>
      <c r="C8" s="46"/>
      <c r="D8" s="46"/>
      <c r="E8" s="46"/>
      <c r="F8" s="46"/>
      <c r="G8" s="46"/>
    </row>
    <row r="9" spans="1:7" ht="32.25" customHeight="1">
      <c r="A9" s="3" t="s">
        <v>16</v>
      </c>
      <c r="B9" s="4" t="s">
        <v>1</v>
      </c>
      <c r="C9" s="3" t="s">
        <v>17</v>
      </c>
      <c r="D9" s="3" t="s">
        <v>18</v>
      </c>
      <c r="E9" s="3" t="s">
        <v>19</v>
      </c>
      <c r="F9" s="3" t="s">
        <v>20</v>
      </c>
      <c r="G9" s="3" t="s">
        <v>21</v>
      </c>
    </row>
    <row r="10" spans="1:7" ht="16.5" customHeight="1">
      <c r="A10" s="3" t="s">
        <v>22</v>
      </c>
      <c r="B10" s="5" t="s">
        <v>23</v>
      </c>
      <c r="C10" s="3">
        <v>200</v>
      </c>
      <c r="D10" s="6">
        <v>7.2</v>
      </c>
      <c r="E10" s="6">
        <v>9.3000000000000007</v>
      </c>
      <c r="F10" s="6">
        <v>34.1</v>
      </c>
      <c r="G10" s="6">
        <v>249</v>
      </c>
    </row>
    <row r="11" spans="1:7" ht="16.5" customHeight="1">
      <c r="A11" s="3" t="s">
        <v>24</v>
      </c>
      <c r="B11" s="5" t="s">
        <v>25</v>
      </c>
      <c r="C11" s="7" t="s">
        <v>26</v>
      </c>
      <c r="D11" s="8">
        <v>4.5999999999999996</v>
      </c>
      <c r="E11" s="8">
        <v>5.9</v>
      </c>
      <c r="F11" s="8">
        <v>0</v>
      </c>
      <c r="G11" s="8">
        <v>71.7</v>
      </c>
    </row>
    <row r="12" spans="1:7" ht="16.5" customHeight="1">
      <c r="A12" s="4" t="s">
        <v>27</v>
      </c>
      <c r="B12" s="5" t="s">
        <v>28</v>
      </c>
      <c r="C12" s="4">
        <v>35</v>
      </c>
      <c r="D12" s="9">
        <v>2.7</v>
      </c>
      <c r="E12" s="9">
        <v>0.3</v>
      </c>
      <c r="F12" s="9">
        <v>17.2</v>
      </c>
      <c r="G12" s="9">
        <v>82</v>
      </c>
    </row>
    <row r="13" spans="1:7" ht="16.5" customHeight="1">
      <c r="A13" s="3" t="s">
        <v>29</v>
      </c>
      <c r="B13" s="5" t="s">
        <v>30</v>
      </c>
      <c r="C13" s="10" t="s">
        <v>31</v>
      </c>
      <c r="D13" s="6">
        <v>0.2</v>
      </c>
      <c r="E13" s="6">
        <v>0</v>
      </c>
      <c r="F13" s="6">
        <v>6.4</v>
      </c>
      <c r="G13" s="6">
        <v>26.8</v>
      </c>
    </row>
    <row r="14" spans="1:7" ht="16.5" customHeight="1">
      <c r="A14" s="4" t="s">
        <v>27</v>
      </c>
      <c r="B14" s="5" t="s">
        <v>32</v>
      </c>
      <c r="C14" s="10" t="s">
        <v>33</v>
      </c>
      <c r="D14" s="6">
        <v>0.4</v>
      </c>
      <c r="E14" s="6">
        <v>0.4</v>
      </c>
      <c r="F14" s="6">
        <v>9.8000000000000007</v>
      </c>
      <c r="G14" s="6">
        <v>44.4</v>
      </c>
    </row>
    <row r="15" spans="1:7" ht="16.5" customHeight="1">
      <c r="A15" s="11"/>
      <c r="B15" s="12" t="s">
        <v>34</v>
      </c>
      <c r="C15" s="11">
        <v>555</v>
      </c>
      <c r="D15" s="13">
        <f>SUM(D10:D14)</f>
        <v>15.1</v>
      </c>
      <c r="E15" s="13">
        <f t="shared" ref="E15:G15" si="0">SUM(E10:E14)</f>
        <v>15.900000000000002</v>
      </c>
      <c r="F15" s="13">
        <f t="shared" si="0"/>
        <v>67.5</v>
      </c>
      <c r="G15" s="13">
        <f t="shared" si="0"/>
        <v>473.9</v>
      </c>
    </row>
    <row r="16" spans="1:7" ht="16.5" customHeight="1">
      <c r="A16" s="45" t="s">
        <v>0</v>
      </c>
      <c r="B16" s="45"/>
      <c r="C16" s="45"/>
      <c r="D16" s="45"/>
      <c r="E16" s="45"/>
      <c r="F16" s="45"/>
      <c r="G16" s="45"/>
    </row>
    <row r="17" spans="1:7" ht="31.5" customHeight="1">
      <c r="A17" s="3" t="s">
        <v>16</v>
      </c>
      <c r="B17" s="4" t="s">
        <v>1</v>
      </c>
      <c r="C17" s="3" t="s">
        <v>17</v>
      </c>
      <c r="D17" s="3" t="s">
        <v>18</v>
      </c>
      <c r="E17" s="3" t="s">
        <v>19</v>
      </c>
      <c r="F17" s="3" t="s">
        <v>20</v>
      </c>
      <c r="G17" s="3" t="s">
        <v>21</v>
      </c>
    </row>
    <row r="18" spans="1:7" ht="16.5" customHeight="1">
      <c r="A18" s="3" t="s">
        <v>35</v>
      </c>
      <c r="B18" s="14" t="s">
        <v>36</v>
      </c>
      <c r="C18" s="3">
        <v>60</v>
      </c>
      <c r="D18" s="3">
        <v>0.5</v>
      </c>
      <c r="E18" s="3">
        <v>0.1</v>
      </c>
      <c r="F18" s="3">
        <v>1.5</v>
      </c>
      <c r="G18" s="3">
        <v>8.5</v>
      </c>
    </row>
    <row r="19" spans="1:7" ht="16.5" customHeight="1">
      <c r="A19" s="3" t="s">
        <v>37</v>
      </c>
      <c r="B19" s="5" t="s">
        <v>38</v>
      </c>
      <c r="C19" s="3">
        <v>200</v>
      </c>
      <c r="D19" s="6">
        <v>1.9</v>
      </c>
      <c r="E19" s="6">
        <v>7.2</v>
      </c>
      <c r="F19" s="6">
        <v>7.5</v>
      </c>
      <c r="G19" s="6">
        <v>102.2</v>
      </c>
    </row>
    <row r="20" spans="1:7" ht="16.5" customHeight="1">
      <c r="A20" s="4" t="s">
        <v>160</v>
      </c>
      <c r="B20" s="5" t="s">
        <v>161</v>
      </c>
      <c r="C20" s="4">
        <v>90</v>
      </c>
      <c r="D20" s="8">
        <v>12.3</v>
      </c>
      <c r="E20" s="8">
        <v>10.7</v>
      </c>
      <c r="F20" s="8">
        <v>7.5</v>
      </c>
      <c r="G20" s="8">
        <v>175.5</v>
      </c>
    </row>
    <row r="21" spans="1:7" ht="16.5" customHeight="1">
      <c r="A21" s="3" t="s">
        <v>41</v>
      </c>
      <c r="B21" s="5" t="s">
        <v>42</v>
      </c>
      <c r="C21" s="3">
        <v>150</v>
      </c>
      <c r="D21" s="6">
        <v>5.3</v>
      </c>
      <c r="E21" s="6">
        <v>4.9000000000000004</v>
      </c>
      <c r="F21" s="6">
        <v>32.799999999999997</v>
      </c>
      <c r="G21" s="6">
        <v>196.8</v>
      </c>
    </row>
    <row r="22" spans="1:7" ht="16.5" customHeight="1">
      <c r="A22" s="4" t="s">
        <v>27</v>
      </c>
      <c r="B22" s="5" t="s">
        <v>28</v>
      </c>
      <c r="C22" s="4">
        <v>40</v>
      </c>
      <c r="D22" s="9">
        <v>3</v>
      </c>
      <c r="E22" s="9">
        <v>0.3</v>
      </c>
      <c r="F22" s="9">
        <v>19.7</v>
      </c>
      <c r="G22" s="9">
        <v>93.8</v>
      </c>
    </row>
    <row r="23" spans="1:7" ht="16.5" customHeight="1">
      <c r="A23" s="3" t="s">
        <v>43</v>
      </c>
      <c r="B23" s="5" t="s">
        <v>44</v>
      </c>
      <c r="C23" s="3">
        <v>200</v>
      </c>
      <c r="D23" s="6">
        <v>0.1</v>
      </c>
      <c r="E23" s="6">
        <v>0</v>
      </c>
      <c r="F23" s="6">
        <v>7.2</v>
      </c>
      <c r="G23" s="6">
        <v>29.3</v>
      </c>
    </row>
    <row r="24" spans="1:7" ht="16.5" customHeight="1">
      <c r="A24" s="15"/>
      <c r="B24" s="12" t="s">
        <v>45</v>
      </c>
      <c r="C24" s="15">
        <f>SUM(C18:C23)</f>
        <v>740</v>
      </c>
      <c r="D24" s="16">
        <f>SUM(D18:D23)</f>
        <v>23.1</v>
      </c>
      <c r="E24" s="16">
        <f t="shared" ref="E24:G24" si="1">SUM(E18:E23)</f>
        <v>23.2</v>
      </c>
      <c r="F24" s="16">
        <f t="shared" si="1"/>
        <v>76.2</v>
      </c>
      <c r="G24" s="16">
        <f t="shared" si="1"/>
        <v>606.09999999999991</v>
      </c>
    </row>
    <row r="25" spans="1:7" ht="16.5" customHeight="1">
      <c r="A25" s="11"/>
      <c r="B25" s="12" t="s">
        <v>46</v>
      </c>
      <c r="C25" s="11">
        <f>C15+C24</f>
        <v>1295</v>
      </c>
      <c r="D25" s="13">
        <f>D15+D24</f>
        <v>38.200000000000003</v>
      </c>
      <c r="E25" s="13">
        <f t="shared" ref="E25:G25" si="2">E15+E24</f>
        <v>39.1</v>
      </c>
      <c r="F25" s="13">
        <f t="shared" si="2"/>
        <v>143.69999999999999</v>
      </c>
      <c r="G25" s="13">
        <f t="shared" si="2"/>
        <v>1080</v>
      </c>
    </row>
    <row r="26" spans="1:7" ht="16.5" customHeight="1">
      <c r="A26" s="44" t="s">
        <v>47</v>
      </c>
      <c r="B26" s="44"/>
      <c r="C26" s="44"/>
      <c r="D26" s="44"/>
      <c r="E26" s="44"/>
      <c r="F26" s="44"/>
      <c r="G26" s="44"/>
    </row>
    <row r="27" spans="1:7" ht="16.5" customHeight="1">
      <c r="A27" s="46" t="s">
        <v>15</v>
      </c>
      <c r="B27" s="46"/>
      <c r="C27" s="46"/>
      <c r="D27" s="46"/>
      <c r="E27" s="46"/>
      <c r="F27" s="46"/>
      <c r="G27" s="46"/>
    </row>
    <row r="28" spans="1:7" ht="29.25" customHeight="1">
      <c r="A28" s="3" t="s">
        <v>16</v>
      </c>
      <c r="B28" s="4" t="s">
        <v>1</v>
      </c>
      <c r="C28" s="3" t="s">
        <v>17</v>
      </c>
      <c r="D28" s="3" t="s">
        <v>18</v>
      </c>
      <c r="E28" s="3" t="s">
        <v>19</v>
      </c>
      <c r="F28" s="3" t="s">
        <v>20</v>
      </c>
      <c r="G28" s="3" t="s">
        <v>21</v>
      </c>
    </row>
    <row r="29" spans="1:7" ht="16.5" customHeight="1">
      <c r="A29" s="3" t="s">
        <v>135</v>
      </c>
      <c r="B29" s="20" t="s">
        <v>170</v>
      </c>
      <c r="C29" s="3">
        <v>150</v>
      </c>
      <c r="D29" s="6">
        <v>12.7</v>
      </c>
      <c r="E29" s="6">
        <v>18</v>
      </c>
      <c r="F29" s="6">
        <v>3.2</v>
      </c>
      <c r="G29" s="6">
        <v>225.5</v>
      </c>
    </row>
    <row r="30" spans="1:7" ht="16.5" customHeight="1">
      <c r="A30" s="3" t="s">
        <v>97</v>
      </c>
      <c r="B30" s="5" t="s">
        <v>98</v>
      </c>
      <c r="C30" s="10" t="s">
        <v>99</v>
      </c>
      <c r="D30" s="6">
        <v>0.1</v>
      </c>
      <c r="E30" s="6">
        <v>7.3</v>
      </c>
      <c r="F30" s="6">
        <v>0.1</v>
      </c>
      <c r="G30" s="6">
        <v>66.099999999999994</v>
      </c>
    </row>
    <row r="31" spans="1:7" ht="16.5" customHeight="1">
      <c r="A31" s="4" t="s">
        <v>27</v>
      </c>
      <c r="B31" s="5" t="s">
        <v>28</v>
      </c>
      <c r="C31" s="4">
        <v>50</v>
      </c>
      <c r="D31" s="9">
        <v>3.8</v>
      </c>
      <c r="E31" s="9">
        <v>0.4</v>
      </c>
      <c r="F31" s="9">
        <v>24.6</v>
      </c>
      <c r="G31" s="9">
        <v>117.2</v>
      </c>
    </row>
    <row r="32" spans="1:7" ht="16.5" customHeight="1">
      <c r="A32" s="3" t="s">
        <v>50</v>
      </c>
      <c r="B32" s="5" t="s">
        <v>51</v>
      </c>
      <c r="C32" s="10" t="s">
        <v>31</v>
      </c>
      <c r="D32" s="6">
        <v>0.2</v>
      </c>
      <c r="E32" s="6">
        <v>0.1</v>
      </c>
      <c r="F32" s="6">
        <v>6.6</v>
      </c>
      <c r="G32" s="6">
        <v>27.9</v>
      </c>
    </row>
    <row r="33" spans="1:7" ht="16.5" customHeight="1">
      <c r="A33" s="4" t="s">
        <v>27</v>
      </c>
      <c r="B33" s="5" t="s">
        <v>32</v>
      </c>
      <c r="C33" s="10" t="s">
        <v>33</v>
      </c>
      <c r="D33" s="6">
        <v>0.4</v>
      </c>
      <c r="E33" s="6">
        <v>0.4</v>
      </c>
      <c r="F33" s="6">
        <v>9.8000000000000007</v>
      </c>
      <c r="G33" s="6">
        <v>44.4</v>
      </c>
    </row>
    <row r="34" spans="1:7" ht="16.5" customHeight="1">
      <c r="A34" s="11"/>
      <c r="B34" s="12" t="s">
        <v>34</v>
      </c>
      <c r="C34" s="11">
        <v>540</v>
      </c>
      <c r="D34" s="13">
        <f>SUM(D29:D33)</f>
        <v>17.199999999999996</v>
      </c>
      <c r="E34" s="13">
        <f>SUM(E29:E33)</f>
        <v>26.2</v>
      </c>
      <c r="F34" s="13">
        <f>SUM(F29:F33)</f>
        <v>44.3</v>
      </c>
      <c r="G34" s="13">
        <f>SUM(G29:G33)</f>
        <v>481.09999999999997</v>
      </c>
    </row>
    <row r="35" spans="1:7" ht="30" customHeight="1">
      <c r="A35" s="45" t="s">
        <v>0</v>
      </c>
      <c r="B35" s="45"/>
      <c r="C35" s="45"/>
      <c r="D35" s="45"/>
      <c r="E35" s="45"/>
      <c r="F35" s="45"/>
      <c r="G35" s="45"/>
    </row>
    <row r="36" spans="1:7" ht="16.5" customHeight="1">
      <c r="A36" s="3" t="s">
        <v>16</v>
      </c>
      <c r="B36" s="4" t="s">
        <v>1</v>
      </c>
      <c r="C36" s="3" t="s">
        <v>17</v>
      </c>
      <c r="D36" s="3" t="s">
        <v>18</v>
      </c>
      <c r="E36" s="3" t="s">
        <v>19</v>
      </c>
      <c r="F36" s="3" t="s">
        <v>20</v>
      </c>
      <c r="G36" s="3" t="s">
        <v>21</v>
      </c>
    </row>
    <row r="37" spans="1:7" ht="16.5" customHeight="1">
      <c r="A37" s="3" t="s">
        <v>35</v>
      </c>
      <c r="B37" s="14" t="s">
        <v>36</v>
      </c>
      <c r="C37" s="3">
        <v>60</v>
      </c>
      <c r="D37" s="3">
        <v>0.7</v>
      </c>
      <c r="E37" s="3">
        <v>0.1</v>
      </c>
      <c r="F37" s="3">
        <v>2.2999999999999998</v>
      </c>
      <c r="G37" s="3">
        <v>12.8</v>
      </c>
    </row>
    <row r="38" spans="1:7" ht="16.5" customHeight="1">
      <c r="A38" s="3" t="s">
        <v>52</v>
      </c>
      <c r="B38" s="5" t="s">
        <v>53</v>
      </c>
      <c r="C38" s="3">
        <v>200</v>
      </c>
      <c r="D38" s="6">
        <v>6.5</v>
      </c>
      <c r="E38" s="6">
        <v>2.8</v>
      </c>
      <c r="F38" s="6">
        <v>14.9</v>
      </c>
      <c r="G38" s="6">
        <v>110.9</v>
      </c>
    </row>
    <row r="39" spans="1:7" ht="16.5" customHeight="1">
      <c r="A39" s="4" t="s">
        <v>27</v>
      </c>
      <c r="B39" s="20" t="s">
        <v>171</v>
      </c>
      <c r="C39" s="21">
        <v>90</v>
      </c>
      <c r="D39" s="22">
        <v>16.399999999999999</v>
      </c>
      <c r="E39" s="22">
        <v>15.7</v>
      </c>
      <c r="F39" s="22">
        <v>14.8</v>
      </c>
      <c r="G39" s="22">
        <v>265.7</v>
      </c>
    </row>
    <row r="40" spans="1:7" ht="16.5" customHeight="1">
      <c r="A40" s="3" t="s">
        <v>56</v>
      </c>
      <c r="B40" s="5" t="s">
        <v>57</v>
      </c>
      <c r="C40" s="4">
        <v>150</v>
      </c>
      <c r="D40" s="8">
        <v>8.1999999999999993</v>
      </c>
      <c r="E40" s="8">
        <v>6.3</v>
      </c>
      <c r="F40" s="8">
        <v>35.9</v>
      </c>
      <c r="G40" s="8">
        <v>233.7</v>
      </c>
    </row>
    <row r="41" spans="1:7" ht="16.5" customHeight="1">
      <c r="A41" s="4" t="s">
        <v>27</v>
      </c>
      <c r="B41" s="5" t="s">
        <v>28</v>
      </c>
      <c r="C41" s="4">
        <v>40</v>
      </c>
      <c r="D41" s="9">
        <v>3</v>
      </c>
      <c r="E41" s="9">
        <v>0.3</v>
      </c>
      <c r="F41" s="9">
        <v>19.7</v>
      </c>
      <c r="G41" s="9">
        <v>93.8</v>
      </c>
    </row>
    <row r="42" spans="1:7" ht="16.5" customHeight="1">
      <c r="A42" s="3" t="s">
        <v>58</v>
      </c>
      <c r="B42" s="5" t="s">
        <v>59</v>
      </c>
      <c r="C42" s="3">
        <v>200</v>
      </c>
      <c r="D42" s="6">
        <v>0.4</v>
      </c>
      <c r="E42" s="6">
        <v>0.1</v>
      </c>
      <c r="F42" s="6">
        <v>18.3</v>
      </c>
      <c r="G42" s="6">
        <v>75.900000000000006</v>
      </c>
    </row>
    <row r="43" spans="1:7" ht="16.5" customHeight="1">
      <c r="A43" s="12"/>
      <c r="B43" s="12" t="s">
        <v>45</v>
      </c>
      <c r="C43" s="15">
        <f>SUM(C37:C42)</f>
        <v>740</v>
      </c>
      <c r="D43" s="16">
        <f>SUM(D37:D42)</f>
        <v>35.199999999999996</v>
      </c>
      <c r="E43" s="16">
        <f t="shared" ref="E43:G43" si="3">SUM(E37:E42)</f>
        <v>25.3</v>
      </c>
      <c r="F43" s="16">
        <f t="shared" si="3"/>
        <v>105.9</v>
      </c>
      <c r="G43" s="16">
        <f t="shared" si="3"/>
        <v>792.79999999999984</v>
      </c>
    </row>
    <row r="44" spans="1:7" ht="16.5" customHeight="1">
      <c r="A44" s="11"/>
      <c r="B44" s="12" t="s">
        <v>46</v>
      </c>
      <c r="C44" s="11">
        <f>C43+C34</f>
        <v>1280</v>
      </c>
      <c r="D44" s="13">
        <f>D43+D34</f>
        <v>52.399999999999991</v>
      </c>
      <c r="E44" s="13">
        <f t="shared" ref="E44:G44" si="4">E43+E34</f>
        <v>51.5</v>
      </c>
      <c r="F44" s="13">
        <f t="shared" si="4"/>
        <v>150.19999999999999</v>
      </c>
      <c r="G44" s="13">
        <f t="shared" si="4"/>
        <v>1273.8999999999999</v>
      </c>
    </row>
    <row r="45" spans="1:7" ht="16.5" customHeight="1">
      <c r="A45" s="50"/>
      <c r="B45" s="50"/>
      <c r="C45" s="23"/>
      <c r="D45" s="24"/>
      <c r="E45" s="24"/>
      <c r="F45" s="24"/>
      <c r="G45" s="24"/>
    </row>
    <row r="46" spans="1:7" ht="16.5" customHeight="1">
      <c r="A46" s="49" t="s">
        <v>60</v>
      </c>
      <c r="B46" s="49"/>
      <c r="C46" s="49"/>
      <c r="D46" s="49"/>
      <c r="E46" s="49"/>
      <c r="F46" s="49"/>
      <c r="G46" s="49"/>
    </row>
    <row r="47" spans="1:7" ht="16.5" customHeight="1">
      <c r="A47" s="43" t="s">
        <v>61</v>
      </c>
      <c r="B47" s="43"/>
      <c r="C47" s="43"/>
      <c r="D47" s="43"/>
      <c r="E47" s="43"/>
      <c r="F47" s="43"/>
      <c r="G47" s="43"/>
    </row>
    <row r="48" spans="1:7" ht="28.5" customHeight="1">
      <c r="A48" s="46" t="s">
        <v>15</v>
      </c>
      <c r="B48" s="46"/>
      <c r="C48" s="46"/>
      <c r="D48" s="46"/>
      <c r="E48" s="46"/>
      <c r="F48" s="46"/>
      <c r="G48" s="46"/>
    </row>
    <row r="49" spans="1:7" ht="16.5" customHeight="1">
      <c r="A49" s="3" t="s">
        <v>16</v>
      </c>
      <c r="B49" s="4" t="s">
        <v>1</v>
      </c>
      <c r="C49" s="3" t="s">
        <v>17</v>
      </c>
      <c r="D49" s="3" t="s">
        <v>18</v>
      </c>
      <c r="E49" s="3" t="s">
        <v>19</v>
      </c>
      <c r="F49" s="3" t="s">
        <v>20</v>
      </c>
      <c r="G49" s="3" t="s">
        <v>21</v>
      </c>
    </row>
    <row r="50" spans="1:7" ht="16.5" customHeight="1">
      <c r="A50" s="3" t="s">
        <v>62</v>
      </c>
      <c r="B50" s="5" t="s">
        <v>23</v>
      </c>
      <c r="C50" s="3">
        <v>180</v>
      </c>
      <c r="D50" s="6">
        <v>7.5</v>
      </c>
      <c r="E50" s="6">
        <v>9.1</v>
      </c>
      <c r="F50" s="6">
        <v>33.9</v>
      </c>
      <c r="G50" s="6">
        <v>247.4</v>
      </c>
    </row>
    <row r="51" spans="1:7" ht="16.5" customHeight="1">
      <c r="A51" s="4" t="s">
        <v>27</v>
      </c>
      <c r="B51" s="5" t="s">
        <v>28</v>
      </c>
      <c r="C51" s="4">
        <v>60</v>
      </c>
      <c r="D51" s="9">
        <v>4.5999999999999996</v>
      </c>
      <c r="E51" s="9">
        <v>0.5</v>
      </c>
      <c r="F51" s="9">
        <v>29.5</v>
      </c>
      <c r="G51" s="9">
        <v>140.6</v>
      </c>
    </row>
    <row r="52" spans="1:7" ht="16.5" customHeight="1">
      <c r="A52" s="3" t="s">
        <v>123</v>
      </c>
      <c r="B52" s="20" t="s">
        <v>64</v>
      </c>
      <c r="C52" s="10" t="s">
        <v>31</v>
      </c>
      <c r="D52" s="6">
        <v>0.3</v>
      </c>
      <c r="E52" s="6">
        <v>0.1</v>
      </c>
      <c r="F52" s="6">
        <v>7.2</v>
      </c>
      <c r="G52" s="6">
        <v>30.9</v>
      </c>
    </row>
    <row r="53" spans="1:7" ht="16.5" customHeight="1">
      <c r="A53" s="4" t="s">
        <v>27</v>
      </c>
      <c r="B53" s="5" t="s">
        <v>65</v>
      </c>
      <c r="C53" s="10" t="s">
        <v>168</v>
      </c>
      <c r="D53" s="6">
        <v>3.23</v>
      </c>
      <c r="E53" s="6">
        <v>2.38</v>
      </c>
      <c r="F53" s="6">
        <v>5.22</v>
      </c>
      <c r="G53" s="6">
        <v>55.2</v>
      </c>
    </row>
    <row r="54" spans="1:7" ht="16.5" customHeight="1">
      <c r="A54" s="11" t="s">
        <v>67</v>
      </c>
      <c r="B54" s="12" t="s">
        <v>34</v>
      </c>
      <c r="C54" s="11">
        <v>535</v>
      </c>
      <c r="D54" s="13">
        <f>SUM(D50:D53)</f>
        <v>15.63</v>
      </c>
      <c r="E54" s="13">
        <f t="shared" ref="E54:G54" si="5">SUM(E50:E53)</f>
        <v>12.079999999999998</v>
      </c>
      <c r="F54" s="13">
        <f t="shared" si="5"/>
        <v>75.819999999999993</v>
      </c>
      <c r="G54" s="13">
        <f t="shared" si="5"/>
        <v>474.09999999999997</v>
      </c>
    </row>
    <row r="55" spans="1:7" ht="30" customHeight="1">
      <c r="A55" s="45" t="s">
        <v>0</v>
      </c>
      <c r="B55" s="45"/>
      <c r="C55" s="45"/>
      <c r="D55" s="45"/>
      <c r="E55" s="45"/>
      <c r="F55" s="45"/>
      <c r="G55" s="45"/>
    </row>
    <row r="56" spans="1:7" ht="16.5" customHeight="1">
      <c r="A56" s="3" t="s">
        <v>16</v>
      </c>
      <c r="B56" s="4" t="s">
        <v>1</v>
      </c>
      <c r="C56" s="3" t="s">
        <v>17</v>
      </c>
      <c r="D56" s="3" t="s">
        <v>18</v>
      </c>
      <c r="E56" s="3" t="s">
        <v>19</v>
      </c>
      <c r="F56" s="3" t="s">
        <v>20</v>
      </c>
      <c r="G56" s="3" t="s">
        <v>21</v>
      </c>
    </row>
    <row r="57" spans="1:7" ht="16.5" customHeight="1">
      <c r="A57" s="3" t="s">
        <v>35</v>
      </c>
      <c r="B57" s="14" t="s">
        <v>36</v>
      </c>
      <c r="C57" s="3">
        <v>60</v>
      </c>
      <c r="D57" s="3">
        <v>0.5</v>
      </c>
      <c r="E57" s="3">
        <v>0.1</v>
      </c>
      <c r="F57" s="3">
        <v>1.5</v>
      </c>
      <c r="G57" s="3">
        <v>8.5</v>
      </c>
    </row>
    <row r="58" spans="1:7" ht="16.5" customHeight="1">
      <c r="A58" s="3" t="s">
        <v>68</v>
      </c>
      <c r="B58" s="14" t="s">
        <v>69</v>
      </c>
      <c r="C58" s="3">
        <v>200</v>
      </c>
      <c r="D58" s="8">
        <v>4.57</v>
      </c>
      <c r="E58" s="8">
        <v>5.71</v>
      </c>
      <c r="F58" s="8">
        <v>11.6</v>
      </c>
      <c r="G58" s="8">
        <v>116</v>
      </c>
    </row>
    <row r="59" spans="1:7" ht="16.5" customHeight="1">
      <c r="A59" s="3" t="s">
        <v>70</v>
      </c>
      <c r="B59" s="14" t="s">
        <v>71</v>
      </c>
      <c r="C59" s="3">
        <v>90</v>
      </c>
      <c r="D59" s="8">
        <v>12.5</v>
      </c>
      <c r="E59" s="8">
        <v>6.7</v>
      </c>
      <c r="F59" s="8">
        <v>5.7</v>
      </c>
      <c r="G59" s="8">
        <v>132.5</v>
      </c>
    </row>
    <row r="60" spans="1:7" ht="16.5" customHeight="1">
      <c r="A60" s="3" t="s">
        <v>72</v>
      </c>
      <c r="B60" s="14" t="s">
        <v>2</v>
      </c>
      <c r="C60" s="3">
        <v>150</v>
      </c>
      <c r="D60" s="8">
        <v>3.1</v>
      </c>
      <c r="E60" s="8">
        <v>5.3</v>
      </c>
      <c r="F60" s="8">
        <v>19.8</v>
      </c>
      <c r="G60" s="8">
        <v>139.4</v>
      </c>
    </row>
    <row r="61" spans="1:7" ht="16.5" customHeight="1">
      <c r="A61" s="4" t="s">
        <v>27</v>
      </c>
      <c r="B61" s="5" t="s">
        <v>28</v>
      </c>
      <c r="C61" s="4">
        <v>40</v>
      </c>
      <c r="D61" s="9">
        <v>3</v>
      </c>
      <c r="E61" s="9">
        <v>0.3</v>
      </c>
      <c r="F61" s="9">
        <v>19.7</v>
      </c>
      <c r="G61" s="9">
        <v>93.8</v>
      </c>
    </row>
    <row r="62" spans="1:7" ht="16.5" customHeight="1">
      <c r="A62" s="3" t="s">
        <v>73</v>
      </c>
      <c r="B62" s="2" t="s">
        <v>74</v>
      </c>
      <c r="C62" s="4">
        <v>200</v>
      </c>
      <c r="D62" s="8">
        <v>0.5</v>
      </c>
      <c r="E62" s="8">
        <v>0</v>
      </c>
      <c r="F62" s="8">
        <v>19.8</v>
      </c>
      <c r="G62" s="8">
        <v>81</v>
      </c>
    </row>
    <row r="63" spans="1:7" ht="16.5" customHeight="1">
      <c r="A63" s="15"/>
      <c r="B63" s="12" t="s">
        <v>45</v>
      </c>
      <c r="C63" s="15">
        <f>SUM(C57:C62)</f>
        <v>740</v>
      </c>
      <c r="D63" s="16">
        <f>SUM(D57:D62)</f>
        <v>24.17</v>
      </c>
      <c r="E63" s="16">
        <f t="shared" ref="E63:G63" si="6">SUM(E57:E62)</f>
        <v>18.11</v>
      </c>
      <c r="F63" s="16">
        <f t="shared" si="6"/>
        <v>78.099999999999994</v>
      </c>
      <c r="G63" s="16">
        <f t="shared" si="6"/>
        <v>571.20000000000005</v>
      </c>
    </row>
    <row r="64" spans="1:7" ht="16.5" customHeight="1">
      <c r="A64" s="11"/>
      <c r="B64" s="12" t="s">
        <v>46</v>
      </c>
      <c r="C64" s="11">
        <f>C54+C63</f>
        <v>1275</v>
      </c>
      <c r="D64" s="13">
        <f>D63+D54</f>
        <v>39.800000000000004</v>
      </c>
      <c r="E64" s="13">
        <f t="shared" ref="E64:G64" si="7">E63+E54</f>
        <v>30.189999999999998</v>
      </c>
      <c r="F64" s="13">
        <f t="shared" si="7"/>
        <v>153.91999999999999</v>
      </c>
      <c r="G64" s="13">
        <f t="shared" si="7"/>
        <v>1045.3</v>
      </c>
    </row>
    <row r="65" spans="1:7" ht="16.5" customHeight="1">
      <c r="A65" s="44" t="s">
        <v>75</v>
      </c>
      <c r="B65" s="44"/>
      <c r="C65" s="44"/>
      <c r="D65" s="44"/>
      <c r="E65" s="44"/>
      <c r="F65" s="44"/>
      <c r="G65" s="44"/>
    </row>
    <row r="66" spans="1:7" ht="30" customHeight="1">
      <c r="A66" s="46" t="s">
        <v>15</v>
      </c>
      <c r="B66" s="46"/>
      <c r="C66" s="46"/>
      <c r="D66" s="46"/>
      <c r="E66" s="46"/>
      <c r="F66" s="46"/>
      <c r="G66" s="46"/>
    </row>
    <row r="67" spans="1:7" ht="32.25" customHeight="1">
      <c r="A67" s="3" t="s">
        <v>16</v>
      </c>
      <c r="B67" s="4" t="s">
        <v>1</v>
      </c>
      <c r="C67" s="3" t="s">
        <v>17</v>
      </c>
      <c r="D67" s="3" t="s">
        <v>18</v>
      </c>
      <c r="E67" s="3" t="s">
        <v>19</v>
      </c>
      <c r="F67" s="3" t="s">
        <v>20</v>
      </c>
      <c r="G67" s="3" t="s">
        <v>21</v>
      </c>
    </row>
    <row r="68" spans="1:7" ht="16.5" customHeight="1">
      <c r="A68" s="3" t="s">
        <v>163</v>
      </c>
      <c r="B68" s="5" t="s">
        <v>77</v>
      </c>
      <c r="C68" s="3">
        <v>170</v>
      </c>
      <c r="D68" s="6">
        <v>17</v>
      </c>
      <c r="E68" s="6">
        <v>10.9</v>
      </c>
      <c r="F68" s="6">
        <v>37.299999999999997</v>
      </c>
      <c r="G68" s="6">
        <v>315.10000000000002</v>
      </c>
    </row>
    <row r="69" spans="1:7" ht="16.5" customHeight="1">
      <c r="A69" s="4" t="s">
        <v>27</v>
      </c>
      <c r="B69" s="5" t="s">
        <v>28</v>
      </c>
      <c r="C69" s="4">
        <v>30</v>
      </c>
      <c r="D69" s="9">
        <v>2.2999999999999998</v>
      </c>
      <c r="E69" s="9">
        <v>0.2</v>
      </c>
      <c r="F69" s="9">
        <v>14.8</v>
      </c>
      <c r="G69" s="9">
        <v>70.3</v>
      </c>
    </row>
    <row r="70" spans="1:7" ht="16.5" customHeight="1">
      <c r="A70" s="3" t="s">
        <v>29</v>
      </c>
      <c r="B70" s="5" t="s">
        <v>30</v>
      </c>
      <c r="C70" s="10" t="s">
        <v>31</v>
      </c>
      <c r="D70" s="6">
        <v>0.2</v>
      </c>
      <c r="E70" s="6">
        <v>0</v>
      </c>
      <c r="F70" s="6">
        <v>6.4</v>
      </c>
      <c r="G70" s="6">
        <v>26.8</v>
      </c>
    </row>
    <row r="71" spans="1:7" ht="16.5" customHeight="1">
      <c r="A71" s="4" t="s">
        <v>27</v>
      </c>
      <c r="B71" s="5" t="s">
        <v>78</v>
      </c>
      <c r="C71" s="10" t="s">
        <v>33</v>
      </c>
      <c r="D71" s="6">
        <v>6.7</v>
      </c>
      <c r="E71" s="6">
        <v>2</v>
      </c>
      <c r="F71" s="6">
        <v>55.9</v>
      </c>
      <c r="G71" s="6">
        <v>267.8</v>
      </c>
    </row>
    <row r="72" spans="1:7" ht="16.5" customHeight="1">
      <c r="A72" s="11"/>
      <c r="B72" s="12" t="s">
        <v>34</v>
      </c>
      <c r="C72" s="11">
        <v>500</v>
      </c>
      <c r="D72" s="16">
        <f>SUM(D68:D71)</f>
        <v>26.2</v>
      </c>
      <c r="E72" s="16">
        <f t="shared" ref="E72:G72" si="8">SUM(E68:E71)</f>
        <v>13.1</v>
      </c>
      <c r="F72" s="16">
        <f t="shared" si="8"/>
        <v>114.39999999999999</v>
      </c>
      <c r="G72" s="16">
        <f t="shared" si="8"/>
        <v>680</v>
      </c>
    </row>
    <row r="73" spans="1:7" ht="30" customHeight="1">
      <c r="A73" s="45" t="s">
        <v>0</v>
      </c>
      <c r="B73" s="45"/>
      <c r="C73" s="45"/>
      <c r="D73" s="45"/>
      <c r="E73" s="45"/>
      <c r="F73" s="45"/>
      <c r="G73" s="45"/>
    </row>
    <row r="74" spans="1:7" ht="16.5" customHeight="1">
      <c r="A74" s="3" t="s">
        <v>16</v>
      </c>
      <c r="B74" s="4" t="s">
        <v>1</v>
      </c>
      <c r="C74" s="3" t="s">
        <v>17</v>
      </c>
      <c r="D74" s="3" t="s">
        <v>18</v>
      </c>
      <c r="E74" s="3" t="s">
        <v>19</v>
      </c>
      <c r="F74" s="3" t="s">
        <v>20</v>
      </c>
      <c r="G74" s="3" t="s">
        <v>21</v>
      </c>
    </row>
    <row r="75" spans="1:7" ht="16.5" customHeight="1">
      <c r="A75" s="3" t="s">
        <v>79</v>
      </c>
      <c r="B75" s="5" t="s">
        <v>80</v>
      </c>
      <c r="C75" s="3">
        <v>200</v>
      </c>
      <c r="D75" s="6">
        <v>5.2</v>
      </c>
      <c r="E75" s="6">
        <v>2.8</v>
      </c>
      <c r="F75" s="6">
        <v>18.5</v>
      </c>
      <c r="G75" s="6">
        <v>119.6</v>
      </c>
    </row>
    <row r="76" spans="1:7" ht="16.5" customHeight="1">
      <c r="A76" s="3" t="s">
        <v>81</v>
      </c>
      <c r="B76" s="5" t="s">
        <v>82</v>
      </c>
      <c r="C76" s="3">
        <v>90</v>
      </c>
      <c r="D76" s="6">
        <v>12.7</v>
      </c>
      <c r="E76" s="6">
        <v>4.8</v>
      </c>
      <c r="F76" s="6">
        <v>3.9</v>
      </c>
      <c r="G76" s="6">
        <v>109.5</v>
      </c>
    </row>
    <row r="77" spans="1:7" s="26" customFormat="1" ht="16.5" customHeight="1">
      <c r="A77" s="3" t="s">
        <v>83</v>
      </c>
      <c r="B77" s="5" t="s">
        <v>4</v>
      </c>
      <c r="C77" s="3">
        <v>150</v>
      </c>
      <c r="D77" s="25">
        <v>3.6</v>
      </c>
      <c r="E77" s="25">
        <v>4.8</v>
      </c>
      <c r="F77" s="25">
        <v>36.4</v>
      </c>
      <c r="G77" s="25">
        <v>203.5</v>
      </c>
    </row>
    <row r="78" spans="1:7" ht="16.5" customHeight="1">
      <c r="A78" s="4" t="s">
        <v>27</v>
      </c>
      <c r="B78" s="5" t="s">
        <v>28</v>
      </c>
      <c r="C78" s="4">
        <v>60</v>
      </c>
      <c r="D78" s="9">
        <v>4.5999999999999996</v>
      </c>
      <c r="E78" s="9">
        <v>0.5</v>
      </c>
      <c r="F78" s="9">
        <v>29.5</v>
      </c>
      <c r="G78" s="9">
        <v>140.6</v>
      </c>
    </row>
    <row r="79" spans="1:7" ht="16.5" customHeight="1">
      <c r="A79" s="3" t="s">
        <v>84</v>
      </c>
      <c r="B79" s="5" t="s">
        <v>44</v>
      </c>
      <c r="C79" s="3">
        <v>200</v>
      </c>
      <c r="D79" s="6">
        <v>0.3</v>
      </c>
      <c r="E79" s="6">
        <v>0.1</v>
      </c>
      <c r="F79" s="6">
        <v>8.4</v>
      </c>
      <c r="G79" s="6">
        <v>35.5</v>
      </c>
    </row>
    <row r="80" spans="1:7" ht="16.5" customHeight="1">
      <c r="A80" s="15"/>
      <c r="B80" s="12" t="s">
        <v>45</v>
      </c>
      <c r="C80" s="15">
        <f>SUM(C75:C79)</f>
        <v>700</v>
      </c>
      <c r="D80" s="16">
        <f>SUM(D75:D79)</f>
        <v>26.400000000000002</v>
      </c>
      <c r="E80" s="16">
        <f>SUM(E75:E79)</f>
        <v>12.999999999999998</v>
      </c>
      <c r="F80" s="16">
        <f>SUM(F75:F79)</f>
        <v>96.7</v>
      </c>
      <c r="G80" s="16">
        <f>SUM(G75:G79)</f>
        <v>608.70000000000005</v>
      </c>
    </row>
    <row r="81" spans="1:7" ht="16.5" customHeight="1">
      <c r="A81" s="11"/>
      <c r="B81" s="12" t="s">
        <v>46</v>
      </c>
      <c r="C81" s="11">
        <f>C80+C72</f>
        <v>1200</v>
      </c>
      <c r="D81" s="13">
        <f>D80+D72</f>
        <v>52.6</v>
      </c>
      <c r="E81" s="13">
        <f>E80+E72</f>
        <v>26.099999999999998</v>
      </c>
      <c r="F81" s="13">
        <f>F80+F72</f>
        <v>211.1</v>
      </c>
      <c r="G81" s="13">
        <f>G80+G72</f>
        <v>1288.7</v>
      </c>
    </row>
    <row r="82" spans="1:7" ht="16.5" customHeight="1">
      <c r="A82" s="47" t="s">
        <v>60</v>
      </c>
      <c r="B82" s="47"/>
      <c r="C82" s="47"/>
      <c r="D82" s="47"/>
      <c r="E82" s="47"/>
      <c r="F82" s="47"/>
      <c r="G82" s="47"/>
    </row>
    <row r="83" spans="1:7" ht="16.5" customHeight="1">
      <c r="A83" s="43" t="s">
        <v>85</v>
      </c>
      <c r="B83" s="43"/>
      <c r="C83" s="43"/>
      <c r="D83" s="43"/>
      <c r="E83" s="43"/>
      <c r="F83" s="43"/>
      <c r="G83" s="43"/>
    </row>
    <row r="84" spans="1:7" ht="29.25" customHeight="1">
      <c r="A84" s="46" t="s">
        <v>15</v>
      </c>
      <c r="B84" s="46"/>
      <c r="C84" s="46"/>
      <c r="D84" s="46"/>
      <c r="E84" s="46"/>
      <c r="F84" s="46"/>
      <c r="G84" s="46"/>
    </row>
    <row r="85" spans="1:7" ht="16.5" customHeight="1">
      <c r="A85" s="3" t="s">
        <v>16</v>
      </c>
      <c r="B85" s="4" t="s">
        <v>1</v>
      </c>
      <c r="C85" s="3" t="s">
        <v>17</v>
      </c>
      <c r="D85" s="3" t="s">
        <v>18</v>
      </c>
      <c r="E85" s="3" t="s">
        <v>19</v>
      </c>
      <c r="F85" s="3" t="s">
        <v>20</v>
      </c>
      <c r="G85" s="3" t="s">
        <v>21</v>
      </c>
    </row>
    <row r="86" spans="1:7" ht="16.5" customHeight="1">
      <c r="A86" s="3" t="s">
        <v>86</v>
      </c>
      <c r="B86" s="5" t="s">
        <v>87</v>
      </c>
      <c r="C86" s="3">
        <v>180</v>
      </c>
      <c r="D86" s="6">
        <v>14.2</v>
      </c>
      <c r="E86" s="6">
        <v>14.2</v>
      </c>
      <c r="F86" s="6">
        <v>32.4</v>
      </c>
      <c r="G86" s="6">
        <v>314.2</v>
      </c>
    </row>
    <row r="87" spans="1:7" ht="16.5" customHeight="1">
      <c r="A87" s="3" t="s">
        <v>88</v>
      </c>
      <c r="B87" s="5" t="s">
        <v>89</v>
      </c>
      <c r="C87" s="10" t="s">
        <v>157</v>
      </c>
      <c r="D87" s="6">
        <v>4.8</v>
      </c>
      <c r="E87" s="6">
        <v>4</v>
      </c>
      <c r="F87" s="6">
        <v>0.3</v>
      </c>
      <c r="G87" s="6">
        <v>56.6</v>
      </c>
    </row>
    <row r="88" spans="1:7" ht="16.5" customHeight="1">
      <c r="A88" s="4" t="s">
        <v>27</v>
      </c>
      <c r="B88" s="5" t="s">
        <v>28</v>
      </c>
      <c r="C88" s="4">
        <v>80</v>
      </c>
      <c r="D88" s="9">
        <v>6.1</v>
      </c>
      <c r="E88" s="9">
        <v>0.6</v>
      </c>
      <c r="F88" s="9">
        <v>39.4</v>
      </c>
      <c r="G88" s="9">
        <v>187.5</v>
      </c>
    </row>
    <row r="89" spans="1:7" ht="16.5" customHeight="1">
      <c r="A89" s="3" t="s">
        <v>50</v>
      </c>
      <c r="B89" s="5" t="s">
        <v>51</v>
      </c>
      <c r="C89" s="10" t="s">
        <v>31</v>
      </c>
      <c r="D89" s="6">
        <v>0.2</v>
      </c>
      <c r="E89" s="6">
        <v>0.1</v>
      </c>
      <c r="F89" s="6">
        <v>6.6</v>
      </c>
      <c r="G89" s="6">
        <v>27.9</v>
      </c>
    </row>
    <row r="90" spans="1:7" ht="16.5" customHeight="1">
      <c r="A90" s="11"/>
      <c r="B90" s="12" t="s">
        <v>34</v>
      </c>
      <c r="C90" s="11">
        <v>500</v>
      </c>
      <c r="D90" s="13">
        <f>SUM(D86:D89)</f>
        <v>25.3</v>
      </c>
      <c r="E90" s="13">
        <f>SUM(E86:E89)</f>
        <v>18.900000000000002</v>
      </c>
      <c r="F90" s="13">
        <f>SUM(F86:F89)</f>
        <v>78.699999999999989</v>
      </c>
      <c r="G90" s="13">
        <f>SUM(G86:G89)</f>
        <v>586.19999999999993</v>
      </c>
    </row>
    <row r="91" spans="1:7" ht="16.5" customHeight="1">
      <c r="A91" s="45" t="s">
        <v>0</v>
      </c>
      <c r="B91" s="45"/>
      <c r="C91" s="45"/>
      <c r="D91" s="45"/>
      <c r="E91" s="45"/>
      <c r="F91" s="45"/>
      <c r="G91" s="45"/>
    </row>
    <row r="92" spans="1:7" ht="32.25" customHeight="1">
      <c r="A92" s="3" t="s">
        <v>16</v>
      </c>
      <c r="B92" s="4" t="s">
        <v>1</v>
      </c>
      <c r="C92" s="3" t="s">
        <v>17</v>
      </c>
      <c r="D92" s="3" t="s">
        <v>18</v>
      </c>
      <c r="E92" s="3" t="s">
        <v>19</v>
      </c>
      <c r="F92" s="3" t="s">
        <v>20</v>
      </c>
      <c r="G92" s="3" t="s">
        <v>21</v>
      </c>
    </row>
    <row r="93" spans="1:7" ht="16.5" customHeight="1">
      <c r="A93" s="3" t="s">
        <v>35</v>
      </c>
      <c r="B93" s="14" t="s">
        <v>36</v>
      </c>
      <c r="C93" s="3">
        <v>60</v>
      </c>
      <c r="D93" s="3">
        <v>0.5</v>
      </c>
      <c r="E93" s="3">
        <v>0.1</v>
      </c>
      <c r="F93" s="3">
        <v>1.5</v>
      </c>
      <c r="G93" s="3">
        <v>8.5</v>
      </c>
    </row>
    <row r="94" spans="1:7" ht="16.5" customHeight="1">
      <c r="A94" s="3" t="s">
        <v>91</v>
      </c>
      <c r="B94" s="5" t="s">
        <v>92</v>
      </c>
      <c r="C94" s="4">
        <v>200</v>
      </c>
      <c r="D94" s="8">
        <v>4.7</v>
      </c>
      <c r="E94" s="8">
        <v>5.7</v>
      </c>
      <c r="F94" s="8">
        <v>10.1</v>
      </c>
      <c r="G94" s="8">
        <v>110.4</v>
      </c>
    </row>
    <row r="95" spans="1:7" ht="16.5" customHeight="1">
      <c r="A95" s="4" t="s">
        <v>27</v>
      </c>
      <c r="B95" s="27" t="s">
        <v>164</v>
      </c>
      <c r="C95" s="4">
        <v>90</v>
      </c>
      <c r="D95" s="22">
        <v>17.2</v>
      </c>
      <c r="E95" s="22">
        <v>3.9</v>
      </c>
      <c r="F95" s="22">
        <v>12</v>
      </c>
      <c r="G95" s="22">
        <v>151.80000000000001</v>
      </c>
    </row>
    <row r="96" spans="1:7" ht="16.5" customHeight="1">
      <c r="A96" s="3" t="s">
        <v>56</v>
      </c>
      <c r="B96" s="5" t="s">
        <v>57</v>
      </c>
      <c r="C96" s="4">
        <v>150</v>
      </c>
      <c r="D96" s="8">
        <v>8.1999999999999993</v>
      </c>
      <c r="E96" s="8">
        <v>6.3</v>
      </c>
      <c r="F96" s="8">
        <v>35.9</v>
      </c>
      <c r="G96" s="8">
        <v>233.7</v>
      </c>
    </row>
    <row r="97" spans="1:7" ht="16.5" customHeight="1">
      <c r="A97" s="4" t="s">
        <v>27</v>
      </c>
      <c r="B97" s="5" t="s">
        <v>28</v>
      </c>
      <c r="C97" s="4">
        <v>40</v>
      </c>
      <c r="D97" s="9">
        <v>3</v>
      </c>
      <c r="E97" s="9">
        <v>0.3</v>
      </c>
      <c r="F97" s="9">
        <v>19.7</v>
      </c>
      <c r="G97" s="9">
        <v>93.8</v>
      </c>
    </row>
    <row r="98" spans="1:7" ht="16.5" customHeight="1">
      <c r="A98" s="3" t="s">
        <v>43</v>
      </c>
      <c r="B98" s="5" t="s">
        <v>44</v>
      </c>
      <c r="C98" s="3">
        <v>200</v>
      </c>
      <c r="D98" s="6">
        <v>0.1</v>
      </c>
      <c r="E98" s="6">
        <v>0</v>
      </c>
      <c r="F98" s="6">
        <v>7.2</v>
      </c>
      <c r="G98" s="6">
        <v>29.3</v>
      </c>
    </row>
    <row r="99" spans="1:7" ht="16.5" customHeight="1">
      <c r="A99" s="15"/>
      <c r="B99" s="12" t="s">
        <v>45</v>
      </c>
      <c r="C99" s="15">
        <f>SUM(C93:C98)</f>
        <v>740</v>
      </c>
      <c r="D99" s="16">
        <f>SUM(D93:D98)</f>
        <v>33.699999999999996</v>
      </c>
      <c r="E99" s="16">
        <f t="shared" ref="E99:G99" si="9">SUM(E93:E98)</f>
        <v>16.3</v>
      </c>
      <c r="F99" s="16">
        <f t="shared" si="9"/>
        <v>86.4</v>
      </c>
      <c r="G99" s="16">
        <f t="shared" si="9"/>
        <v>627.5</v>
      </c>
    </row>
    <row r="100" spans="1:7" ht="16.5" customHeight="1">
      <c r="A100" s="11"/>
      <c r="B100" s="12" t="s">
        <v>46</v>
      </c>
      <c r="C100" s="11">
        <f>C99+C90</f>
        <v>1240</v>
      </c>
      <c r="D100" s="13">
        <f>D99+D90</f>
        <v>59</v>
      </c>
      <c r="E100" s="13">
        <f t="shared" ref="E100:G100" si="10">E99+E90</f>
        <v>35.200000000000003</v>
      </c>
      <c r="F100" s="13">
        <f t="shared" si="10"/>
        <v>165.1</v>
      </c>
      <c r="G100" s="13">
        <f t="shared" si="10"/>
        <v>1213.6999999999998</v>
      </c>
    </row>
    <row r="101" spans="1:7" ht="16.5" customHeight="1">
      <c r="A101" s="49" t="s">
        <v>60</v>
      </c>
      <c r="B101" s="49"/>
      <c r="C101" s="49"/>
      <c r="D101" s="49"/>
      <c r="E101" s="49"/>
      <c r="F101" s="49"/>
      <c r="G101" s="49"/>
    </row>
    <row r="102" spans="1:7" ht="16.5" customHeight="1">
      <c r="A102" s="48" t="s">
        <v>96</v>
      </c>
      <c r="B102" s="48"/>
      <c r="C102" s="48"/>
      <c r="D102" s="48"/>
      <c r="E102" s="48"/>
      <c r="F102" s="48"/>
      <c r="G102" s="48"/>
    </row>
    <row r="103" spans="1:7" ht="16.5" customHeight="1">
      <c r="A103" s="46" t="s">
        <v>15</v>
      </c>
      <c r="B103" s="46"/>
      <c r="C103" s="46"/>
      <c r="D103" s="46"/>
      <c r="E103" s="46"/>
      <c r="F103" s="46"/>
      <c r="G103" s="46"/>
    </row>
    <row r="104" spans="1:7" ht="29.25" customHeight="1">
      <c r="A104" s="3" t="s">
        <v>16</v>
      </c>
      <c r="B104" s="4" t="s">
        <v>1</v>
      </c>
      <c r="C104" s="3" t="s">
        <v>17</v>
      </c>
      <c r="D104" s="3" t="s">
        <v>18</v>
      </c>
      <c r="E104" s="3" t="s">
        <v>19</v>
      </c>
      <c r="F104" s="3" t="s">
        <v>20</v>
      </c>
      <c r="G104" s="3" t="s">
        <v>21</v>
      </c>
    </row>
    <row r="105" spans="1:7" ht="16.5" customHeight="1">
      <c r="A105" s="3" t="s">
        <v>108</v>
      </c>
      <c r="B105" s="5" t="s">
        <v>109</v>
      </c>
      <c r="C105" s="3">
        <v>250</v>
      </c>
      <c r="D105" s="6">
        <v>6.9</v>
      </c>
      <c r="E105" s="6">
        <v>5.7</v>
      </c>
      <c r="F105" s="6">
        <v>22.3</v>
      </c>
      <c r="G105" s="6">
        <v>167.8</v>
      </c>
    </row>
    <row r="106" spans="1:7" ht="16.5" customHeight="1">
      <c r="A106" s="4" t="s">
        <v>27</v>
      </c>
      <c r="B106" s="5" t="s">
        <v>28</v>
      </c>
      <c r="C106" s="4">
        <v>85</v>
      </c>
      <c r="D106" s="9">
        <v>6.5</v>
      </c>
      <c r="E106" s="9">
        <v>0.7</v>
      </c>
      <c r="F106" s="9">
        <v>41.8</v>
      </c>
      <c r="G106" s="9">
        <v>199.2</v>
      </c>
    </row>
    <row r="107" spans="1:7" ht="16.5" customHeight="1">
      <c r="A107" s="3" t="s">
        <v>29</v>
      </c>
      <c r="B107" s="5" t="s">
        <v>30</v>
      </c>
      <c r="C107" s="10" t="s">
        <v>31</v>
      </c>
      <c r="D107" s="6">
        <v>0.2</v>
      </c>
      <c r="E107" s="6">
        <v>0</v>
      </c>
      <c r="F107" s="6">
        <v>6.4</v>
      </c>
      <c r="G107" s="6">
        <v>26.8</v>
      </c>
    </row>
    <row r="108" spans="1:7" ht="16.5" customHeight="1">
      <c r="A108" s="4" t="s">
        <v>27</v>
      </c>
      <c r="B108" s="5" t="s">
        <v>90</v>
      </c>
      <c r="C108" s="10" t="s">
        <v>31</v>
      </c>
      <c r="D108" s="6">
        <v>1</v>
      </c>
      <c r="E108" s="6">
        <v>0.2</v>
      </c>
      <c r="F108" s="6">
        <v>20.2</v>
      </c>
      <c r="G108" s="6">
        <v>92</v>
      </c>
    </row>
    <row r="109" spans="1:7" ht="16.5" customHeight="1">
      <c r="A109" s="11"/>
      <c r="B109" s="12" t="s">
        <v>34</v>
      </c>
      <c r="C109" s="11">
        <v>735</v>
      </c>
      <c r="D109" s="13">
        <f>SUM(D105:D108)</f>
        <v>14.6</v>
      </c>
      <c r="E109" s="13">
        <f t="shared" ref="E109:G109" si="11">SUM(E105:E108)</f>
        <v>6.6000000000000005</v>
      </c>
      <c r="F109" s="13">
        <f t="shared" si="11"/>
        <v>90.7</v>
      </c>
      <c r="G109" s="13">
        <f t="shared" si="11"/>
        <v>485.8</v>
      </c>
    </row>
    <row r="110" spans="1:7" ht="16.5" customHeight="1">
      <c r="A110" s="45" t="s">
        <v>0</v>
      </c>
      <c r="B110" s="45"/>
      <c r="C110" s="45"/>
      <c r="D110" s="45"/>
      <c r="E110" s="45"/>
      <c r="F110" s="45"/>
      <c r="G110" s="45"/>
    </row>
    <row r="111" spans="1:7" ht="28.5" customHeight="1">
      <c r="A111" s="3" t="s">
        <v>16</v>
      </c>
      <c r="B111" s="4" t="s">
        <v>1</v>
      </c>
      <c r="C111" s="3" t="s">
        <v>17</v>
      </c>
      <c r="D111" s="3" t="s">
        <v>18</v>
      </c>
      <c r="E111" s="3" t="s">
        <v>19</v>
      </c>
      <c r="F111" s="3" t="s">
        <v>20</v>
      </c>
      <c r="G111" s="3" t="s">
        <v>21</v>
      </c>
    </row>
    <row r="112" spans="1:7" ht="16.5" customHeight="1">
      <c r="A112" s="3" t="s">
        <v>35</v>
      </c>
      <c r="B112" s="14" t="s">
        <v>36</v>
      </c>
      <c r="C112" s="3">
        <v>60</v>
      </c>
      <c r="D112" s="3">
        <v>0.7</v>
      </c>
      <c r="E112" s="3">
        <v>0.1</v>
      </c>
      <c r="F112" s="3">
        <v>2.2999999999999998</v>
      </c>
      <c r="G112" s="3">
        <v>12.8</v>
      </c>
    </row>
    <row r="113" spans="1:7" ht="16.5" customHeight="1">
      <c r="A113" s="3" t="s">
        <v>110</v>
      </c>
      <c r="B113" s="14" t="s">
        <v>111</v>
      </c>
      <c r="C113" s="3">
        <v>250</v>
      </c>
      <c r="D113" s="3">
        <v>1.8</v>
      </c>
      <c r="E113" s="3">
        <v>2.4</v>
      </c>
      <c r="F113" s="3">
        <v>10.1</v>
      </c>
      <c r="G113" s="3">
        <v>69.400000000000006</v>
      </c>
    </row>
    <row r="114" spans="1:7" ht="20.25" customHeight="1">
      <c r="A114" s="3" t="s">
        <v>133</v>
      </c>
      <c r="B114" s="29" t="s">
        <v>3</v>
      </c>
      <c r="C114" s="3">
        <v>240</v>
      </c>
      <c r="D114" s="25">
        <v>32.700000000000003</v>
      </c>
      <c r="E114" s="25">
        <v>9.6999999999999993</v>
      </c>
      <c r="F114" s="25">
        <v>39.9</v>
      </c>
      <c r="G114" s="25">
        <v>377.6</v>
      </c>
    </row>
    <row r="115" spans="1:7" ht="16.5" customHeight="1">
      <c r="A115" s="4" t="s">
        <v>27</v>
      </c>
      <c r="B115" s="5" t="s">
        <v>28</v>
      </c>
      <c r="C115" s="4">
        <v>40</v>
      </c>
      <c r="D115" s="9">
        <v>3</v>
      </c>
      <c r="E115" s="9">
        <v>0.3</v>
      </c>
      <c r="F115" s="9">
        <v>19.7</v>
      </c>
      <c r="G115" s="9">
        <v>93.8</v>
      </c>
    </row>
    <row r="116" spans="1:7" ht="16.5" customHeight="1">
      <c r="A116" s="3" t="s">
        <v>58</v>
      </c>
      <c r="B116" s="5" t="s">
        <v>59</v>
      </c>
      <c r="C116" s="3">
        <v>200</v>
      </c>
      <c r="D116" s="6">
        <v>0.4</v>
      </c>
      <c r="E116" s="6">
        <v>0.1</v>
      </c>
      <c r="F116" s="6">
        <v>18.3</v>
      </c>
      <c r="G116" s="6">
        <v>75.900000000000006</v>
      </c>
    </row>
    <row r="117" spans="1:7" ht="16.5" customHeight="1">
      <c r="A117" s="15"/>
      <c r="B117" s="12" t="s">
        <v>45</v>
      </c>
      <c r="C117" s="15">
        <f>SUM(C112:C116)</f>
        <v>790</v>
      </c>
      <c r="D117" s="16">
        <f>SUM(D112:D116)</f>
        <v>38.6</v>
      </c>
      <c r="E117" s="16">
        <f t="shared" ref="E117:G117" si="12">SUM(E112:E116)</f>
        <v>12.6</v>
      </c>
      <c r="F117" s="16">
        <f t="shared" si="12"/>
        <v>90.3</v>
      </c>
      <c r="G117" s="16">
        <f t="shared" si="12"/>
        <v>629.5</v>
      </c>
    </row>
    <row r="118" spans="1:7" ht="16.5" customHeight="1">
      <c r="A118" s="11"/>
      <c r="B118" s="12" t="s">
        <v>46</v>
      </c>
      <c r="C118" s="11">
        <f>C117+C109</f>
        <v>1525</v>
      </c>
      <c r="D118" s="13">
        <f>D109+D117</f>
        <v>53.2</v>
      </c>
      <c r="E118" s="13">
        <f>E109+E117</f>
        <v>19.2</v>
      </c>
      <c r="F118" s="13">
        <f>F109+F117</f>
        <v>181</v>
      </c>
      <c r="G118" s="13">
        <f>G109+G117</f>
        <v>1115.3</v>
      </c>
    </row>
    <row r="119" spans="1:7" ht="16.5" customHeight="1">
      <c r="A119" s="47" t="s">
        <v>60</v>
      </c>
      <c r="B119" s="47"/>
      <c r="C119" s="47"/>
      <c r="D119" s="47"/>
      <c r="E119" s="47"/>
      <c r="F119" s="47"/>
      <c r="G119" s="47"/>
    </row>
    <row r="120" spans="1:7" ht="16.5" customHeight="1">
      <c r="A120" s="43" t="s">
        <v>107</v>
      </c>
      <c r="B120" s="43"/>
      <c r="C120" s="43"/>
      <c r="D120" s="43"/>
      <c r="E120" s="43"/>
      <c r="F120" s="43"/>
      <c r="G120" s="43"/>
    </row>
    <row r="121" spans="1:7" ht="16.5" customHeight="1">
      <c r="A121" s="46" t="s">
        <v>15</v>
      </c>
      <c r="B121" s="46"/>
      <c r="C121" s="46"/>
      <c r="D121" s="46"/>
      <c r="E121" s="46"/>
      <c r="F121" s="46"/>
      <c r="G121" s="46"/>
    </row>
    <row r="122" spans="1:7" ht="29.25" customHeight="1">
      <c r="A122" s="3" t="s">
        <v>16</v>
      </c>
      <c r="B122" s="4" t="s">
        <v>1</v>
      </c>
      <c r="C122" s="3" t="s">
        <v>17</v>
      </c>
      <c r="D122" s="3" t="s">
        <v>18</v>
      </c>
      <c r="E122" s="3" t="s">
        <v>19</v>
      </c>
      <c r="F122" s="3" t="s">
        <v>20</v>
      </c>
      <c r="G122" s="3" t="s">
        <v>21</v>
      </c>
    </row>
    <row r="123" spans="1:7" ht="16.5" customHeight="1">
      <c r="A123" s="3" t="s">
        <v>22</v>
      </c>
      <c r="B123" s="5" t="s">
        <v>23</v>
      </c>
      <c r="C123" s="3">
        <v>180</v>
      </c>
      <c r="D123" s="6">
        <v>4.0999999999999996</v>
      </c>
      <c r="E123" s="6">
        <v>5.2</v>
      </c>
      <c r="F123" s="6">
        <v>21.8</v>
      </c>
      <c r="G123" s="6">
        <v>150.5</v>
      </c>
    </row>
    <row r="124" spans="1:7" ht="16.5" customHeight="1">
      <c r="A124" s="3" t="s">
        <v>97</v>
      </c>
      <c r="B124" s="5" t="s">
        <v>98</v>
      </c>
      <c r="C124" s="10" t="s">
        <v>99</v>
      </c>
      <c r="D124" s="6">
        <v>0.1</v>
      </c>
      <c r="E124" s="6">
        <v>7.3</v>
      </c>
      <c r="F124" s="6">
        <v>0.1</v>
      </c>
      <c r="G124" s="6">
        <v>66.099999999999994</v>
      </c>
    </row>
    <row r="125" spans="1:7" ht="16.5" customHeight="1">
      <c r="A125" s="4" t="s">
        <v>27</v>
      </c>
      <c r="B125" s="5" t="s">
        <v>28</v>
      </c>
      <c r="C125" s="4">
        <v>80</v>
      </c>
      <c r="D125" s="9">
        <v>6.1</v>
      </c>
      <c r="E125" s="9">
        <v>0.6</v>
      </c>
      <c r="F125" s="9">
        <v>39.4</v>
      </c>
      <c r="G125" s="9">
        <v>187.5</v>
      </c>
    </row>
    <row r="126" spans="1:7" ht="16.5" customHeight="1">
      <c r="A126" s="3" t="s">
        <v>50</v>
      </c>
      <c r="B126" s="5" t="s">
        <v>51</v>
      </c>
      <c r="C126" s="10" t="s">
        <v>31</v>
      </c>
      <c r="D126" s="6">
        <v>0.2</v>
      </c>
      <c r="E126" s="6">
        <v>0.1</v>
      </c>
      <c r="F126" s="6">
        <v>6.6</v>
      </c>
      <c r="G126" s="6">
        <v>27.9</v>
      </c>
    </row>
    <row r="127" spans="1:7" ht="16.5" customHeight="1">
      <c r="A127" s="4" t="s">
        <v>27</v>
      </c>
      <c r="B127" s="5" t="s">
        <v>32</v>
      </c>
      <c r="C127" s="10" t="s">
        <v>33</v>
      </c>
      <c r="D127" s="6">
        <v>0.4</v>
      </c>
      <c r="E127" s="6">
        <v>0.4</v>
      </c>
      <c r="F127" s="6">
        <v>9.8000000000000007</v>
      </c>
      <c r="G127" s="6">
        <v>44.4</v>
      </c>
    </row>
    <row r="128" spans="1:7" ht="16.5" customHeight="1">
      <c r="A128" s="11"/>
      <c r="B128" s="12" t="s">
        <v>34</v>
      </c>
      <c r="C128" s="11">
        <v>570</v>
      </c>
      <c r="D128" s="13">
        <f>SUM(D123:D127)</f>
        <v>10.899999999999999</v>
      </c>
      <c r="E128" s="13">
        <f t="shared" ref="E128:G128" si="13">SUM(E123:E127)</f>
        <v>13.6</v>
      </c>
      <c r="F128" s="13">
        <f t="shared" si="13"/>
        <v>77.699999999999989</v>
      </c>
      <c r="G128" s="13">
        <f t="shared" si="13"/>
        <v>476.4</v>
      </c>
    </row>
    <row r="129" spans="1:7" ht="16.5" customHeight="1">
      <c r="A129" s="45" t="s">
        <v>0</v>
      </c>
      <c r="B129" s="45"/>
      <c r="C129" s="45"/>
      <c r="D129" s="45"/>
      <c r="E129" s="45"/>
      <c r="F129" s="45"/>
      <c r="G129" s="45"/>
    </row>
    <row r="130" spans="1:7" ht="29.25" customHeight="1">
      <c r="A130" s="3" t="s">
        <v>16</v>
      </c>
      <c r="B130" s="4" t="s">
        <v>1</v>
      </c>
      <c r="C130" s="3" t="s">
        <v>17</v>
      </c>
      <c r="D130" s="3" t="s">
        <v>18</v>
      </c>
      <c r="E130" s="3" t="s">
        <v>19</v>
      </c>
      <c r="F130" s="3" t="s">
        <v>20</v>
      </c>
      <c r="G130" s="3" t="s">
        <v>21</v>
      </c>
    </row>
    <row r="131" spans="1:7" ht="16.5" customHeight="1">
      <c r="A131" s="3" t="s">
        <v>35</v>
      </c>
      <c r="B131" s="14" t="s">
        <v>36</v>
      </c>
      <c r="C131" s="3">
        <v>60</v>
      </c>
      <c r="D131" s="3">
        <v>0.5</v>
      </c>
      <c r="E131" s="3">
        <v>0.1</v>
      </c>
      <c r="F131" s="3">
        <v>1.5</v>
      </c>
      <c r="G131" s="3">
        <v>8.5</v>
      </c>
    </row>
    <row r="132" spans="1:7" ht="16.5" customHeight="1">
      <c r="A132" s="3" t="s">
        <v>115</v>
      </c>
      <c r="B132" s="14" t="s">
        <v>116</v>
      </c>
      <c r="C132" s="3">
        <v>200</v>
      </c>
      <c r="D132" s="8">
        <v>4.8</v>
      </c>
      <c r="E132" s="8">
        <v>5.8</v>
      </c>
      <c r="F132" s="8">
        <v>13.6</v>
      </c>
      <c r="G132" s="8">
        <v>125.5</v>
      </c>
    </row>
    <row r="133" spans="1:7" ht="16.5" customHeight="1">
      <c r="A133" s="3" t="s">
        <v>117</v>
      </c>
      <c r="B133" s="5" t="s">
        <v>118</v>
      </c>
      <c r="C133" s="4">
        <v>280</v>
      </c>
      <c r="D133" s="8">
        <v>29.3</v>
      </c>
      <c r="E133" s="8">
        <v>9.9</v>
      </c>
      <c r="F133" s="8">
        <v>24.5</v>
      </c>
      <c r="G133" s="8">
        <v>304.3</v>
      </c>
    </row>
    <row r="134" spans="1:7" ht="16.5" customHeight="1">
      <c r="A134" s="4" t="s">
        <v>27</v>
      </c>
      <c r="B134" s="5" t="s">
        <v>28</v>
      </c>
      <c r="C134" s="4">
        <v>40</v>
      </c>
      <c r="D134" s="9">
        <v>3</v>
      </c>
      <c r="E134" s="9">
        <v>0.3</v>
      </c>
      <c r="F134" s="9">
        <v>19.7</v>
      </c>
      <c r="G134" s="9">
        <v>93.8</v>
      </c>
    </row>
    <row r="135" spans="1:7" ht="16.5" customHeight="1">
      <c r="A135" s="3" t="s">
        <v>73</v>
      </c>
      <c r="B135" s="2" t="s">
        <v>74</v>
      </c>
      <c r="C135" s="4">
        <v>200</v>
      </c>
      <c r="D135" s="8">
        <v>0.5</v>
      </c>
      <c r="E135" s="8">
        <v>0</v>
      </c>
      <c r="F135" s="8">
        <v>19.8</v>
      </c>
      <c r="G135" s="8">
        <v>81</v>
      </c>
    </row>
    <row r="136" spans="1:7" ht="16.5" customHeight="1">
      <c r="A136" s="15"/>
      <c r="B136" s="12" t="s">
        <v>45</v>
      </c>
      <c r="C136" s="15">
        <f>SUM(C131:C135)</f>
        <v>780</v>
      </c>
      <c r="D136" s="16">
        <f>SUM(D131:D135)</f>
        <v>38.1</v>
      </c>
      <c r="E136" s="16">
        <f t="shared" ref="E136:G136" si="14">SUM(E131:E135)</f>
        <v>16.100000000000001</v>
      </c>
      <c r="F136" s="16">
        <f t="shared" si="14"/>
        <v>79.099999999999994</v>
      </c>
      <c r="G136" s="16">
        <f t="shared" si="14"/>
        <v>613.1</v>
      </c>
    </row>
    <row r="137" spans="1:7" ht="16.5" customHeight="1">
      <c r="A137" s="11"/>
      <c r="B137" s="12" t="s">
        <v>46</v>
      </c>
      <c r="C137" s="11">
        <f>C136+C128</f>
        <v>1350</v>
      </c>
      <c r="D137" s="13">
        <f>D136+D128</f>
        <v>49</v>
      </c>
      <c r="E137" s="13">
        <f t="shared" ref="E137:G137" si="15">E136+E128</f>
        <v>29.700000000000003</v>
      </c>
      <c r="F137" s="13">
        <f t="shared" si="15"/>
        <v>156.79999999999998</v>
      </c>
      <c r="G137" s="13">
        <f t="shared" si="15"/>
        <v>1089.5</v>
      </c>
    </row>
    <row r="138" spans="1:7" ht="16.5" customHeight="1">
      <c r="A138" s="44" t="s">
        <v>113</v>
      </c>
      <c r="B138" s="44"/>
      <c r="C138" s="44"/>
      <c r="D138" s="44"/>
      <c r="E138" s="44"/>
      <c r="F138" s="44"/>
      <c r="G138" s="44"/>
    </row>
    <row r="139" spans="1:7" ht="16.5" customHeight="1">
      <c r="A139" s="46" t="s">
        <v>15</v>
      </c>
      <c r="B139" s="46"/>
      <c r="C139" s="46"/>
      <c r="D139" s="46"/>
      <c r="E139" s="46"/>
      <c r="F139" s="46"/>
      <c r="G139" s="46"/>
    </row>
    <row r="140" spans="1:7" s="28" customFormat="1" ht="16.5" customHeight="1">
      <c r="A140" s="3" t="s">
        <v>16</v>
      </c>
      <c r="B140" s="4" t="s">
        <v>1</v>
      </c>
      <c r="C140" s="3" t="s">
        <v>17</v>
      </c>
      <c r="D140" s="3" t="s">
        <v>18</v>
      </c>
      <c r="E140" s="3" t="s">
        <v>19</v>
      </c>
      <c r="F140" s="3" t="s">
        <v>20</v>
      </c>
      <c r="G140" s="3" t="s">
        <v>21</v>
      </c>
    </row>
    <row r="141" spans="1:7" ht="16.5" customHeight="1">
      <c r="A141" s="3" t="s">
        <v>165</v>
      </c>
      <c r="B141" s="5" t="s">
        <v>23</v>
      </c>
      <c r="C141" s="3">
        <v>180</v>
      </c>
      <c r="D141" s="6">
        <v>4.8</v>
      </c>
      <c r="E141" s="6">
        <v>5.2</v>
      </c>
      <c r="F141" s="6">
        <v>22.8</v>
      </c>
      <c r="G141" s="6">
        <v>156.80000000000001</v>
      </c>
    </row>
    <row r="142" spans="1:7" ht="16.5" customHeight="1">
      <c r="A142" s="3" t="s">
        <v>97</v>
      </c>
      <c r="B142" s="5" t="s">
        <v>98</v>
      </c>
      <c r="C142" s="10" t="s">
        <v>99</v>
      </c>
      <c r="D142" s="6">
        <v>0.1</v>
      </c>
      <c r="E142" s="6">
        <v>7.3</v>
      </c>
      <c r="F142" s="6">
        <v>0.1</v>
      </c>
      <c r="G142" s="6">
        <v>66.099999999999994</v>
      </c>
    </row>
    <row r="143" spans="1:7" ht="16.5" customHeight="1">
      <c r="A143" s="4" t="s">
        <v>27</v>
      </c>
      <c r="B143" s="5" t="s">
        <v>28</v>
      </c>
      <c r="C143" s="4">
        <v>75</v>
      </c>
      <c r="D143" s="9">
        <v>5.7</v>
      </c>
      <c r="E143" s="9">
        <v>0.6</v>
      </c>
      <c r="F143" s="9">
        <v>36.9</v>
      </c>
      <c r="G143" s="9">
        <v>175.8</v>
      </c>
    </row>
    <row r="144" spans="1:7" ht="16.5" customHeight="1">
      <c r="A144" s="3" t="s">
        <v>123</v>
      </c>
      <c r="B144" s="20" t="s">
        <v>64</v>
      </c>
      <c r="C144" s="10" t="s">
        <v>31</v>
      </c>
      <c r="D144" s="6">
        <v>0.3</v>
      </c>
      <c r="E144" s="6">
        <v>0.1</v>
      </c>
      <c r="F144" s="6">
        <v>7.2</v>
      </c>
      <c r="G144" s="6">
        <v>30.9</v>
      </c>
    </row>
    <row r="145" spans="1:15" ht="16.5" customHeight="1">
      <c r="A145" s="4" t="s">
        <v>27</v>
      </c>
      <c r="B145" s="5" t="s">
        <v>32</v>
      </c>
      <c r="C145" s="10" t="s">
        <v>33</v>
      </c>
      <c r="D145" s="6">
        <v>0.4</v>
      </c>
      <c r="E145" s="6">
        <v>0.4</v>
      </c>
      <c r="F145" s="6">
        <v>9.8000000000000007</v>
      </c>
      <c r="G145" s="6">
        <v>44.4</v>
      </c>
    </row>
    <row r="146" spans="1:15" ht="16.5" customHeight="1">
      <c r="A146" s="11"/>
      <c r="B146" s="12" t="s">
        <v>34</v>
      </c>
      <c r="C146" s="11">
        <v>565</v>
      </c>
      <c r="D146" s="13">
        <f>SUM(D141:D145)</f>
        <v>11.3</v>
      </c>
      <c r="E146" s="13">
        <f>SUM(E141:E145)</f>
        <v>13.6</v>
      </c>
      <c r="F146" s="13">
        <f>SUM(F141:F145)</f>
        <v>76.8</v>
      </c>
      <c r="G146" s="13">
        <f>SUM(G141:G145)</f>
        <v>474</v>
      </c>
      <c r="O146" t="s">
        <v>162</v>
      </c>
    </row>
    <row r="147" spans="1:15" ht="16.5" customHeight="1">
      <c r="A147" s="45" t="s">
        <v>0</v>
      </c>
      <c r="B147" s="45"/>
      <c r="C147" s="45"/>
      <c r="D147" s="45"/>
      <c r="E147" s="45"/>
      <c r="F147" s="45"/>
      <c r="G147" s="45"/>
    </row>
    <row r="148" spans="1:15" ht="16.5" customHeight="1">
      <c r="A148" s="3" t="s">
        <v>16</v>
      </c>
      <c r="B148" s="4" t="s">
        <v>1</v>
      </c>
      <c r="C148" s="3" t="s">
        <v>17</v>
      </c>
      <c r="D148" s="3" t="s">
        <v>18</v>
      </c>
      <c r="E148" s="3" t="s">
        <v>19</v>
      </c>
      <c r="F148" s="3" t="s">
        <v>20</v>
      </c>
      <c r="G148" s="3" t="s">
        <v>21</v>
      </c>
    </row>
    <row r="149" spans="1:15" ht="16.5" customHeight="1">
      <c r="A149" s="3" t="s">
        <v>35</v>
      </c>
      <c r="B149" s="14" t="s">
        <v>36</v>
      </c>
      <c r="C149" s="3">
        <v>60</v>
      </c>
      <c r="D149" s="3">
        <v>0.7</v>
      </c>
      <c r="E149" s="3">
        <v>0.1</v>
      </c>
      <c r="F149" s="3">
        <v>2.2999999999999998</v>
      </c>
      <c r="G149" s="3">
        <v>12.8</v>
      </c>
    </row>
    <row r="150" spans="1:15" ht="16.5" customHeight="1">
      <c r="A150" s="3" t="s">
        <v>52</v>
      </c>
      <c r="B150" s="5" t="s">
        <v>53</v>
      </c>
      <c r="C150" s="3">
        <v>200</v>
      </c>
      <c r="D150" s="6">
        <v>6.53</v>
      </c>
      <c r="E150" s="6">
        <v>2.78</v>
      </c>
      <c r="F150" s="6">
        <v>14.92</v>
      </c>
      <c r="G150" s="6">
        <v>110.8</v>
      </c>
    </row>
    <row r="151" spans="1:15" ht="16.5" customHeight="1">
      <c r="A151" s="3" t="s">
        <v>124</v>
      </c>
      <c r="B151" s="5" t="s">
        <v>125</v>
      </c>
      <c r="C151" s="3">
        <v>90</v>
      </c>
      <c r="D151" s="6">
        <v>21</v>
      </c>
      <c r="E151" s="6">
        <v>5.5</v>
      </c>
      <c r="F151" s="6">
        <v>3.5</v>
      </c>
      <c r="G151" s="6">
        <v>147.1</v>
      </c>
    </row>
    <row r="152" spans="1:15" ht="16.5" customHeight="1">
      <c r="A152" s="3" t="s">
        <v>41</v>
      </c>
      <c r="B152" s="5" t="s">
        <v>42</v>
      </c>
      <c r="C152" s="3">
        <v>150</v>
      </c>
      <c r="D152" s="6">
        <v>5.3</v>
      </c>
      <c r="E152" s="6">
        <v>4.9000000000000004</v>
      </c>
      <c r="F152" s="6">
        <v>32.799999999999997</v>
      </c>
      <c r="G152" s="6">
        <v>196.8</v>
      </c>
    </row>
    <row r="153" spans="1:15" ht="16.5" customHeight="1">
      <c r="A153" s="4" t="s">
        <v>27</v>
      </c>
      <c r="B153" s="5" t="s">
        <v>28</v>
      </c>
      <c r="C153" s="4">
        <v>40</v>
      </c>
      <c r="D153" s="9">
        <v>3</v>
      </c>
      <c r="E153" s="9">
        <v>0.3</v>
      </c>
      <c r="F153" s="9">
        <v>19.7</v>
      </c>
      <c r="G153" s="9">
        <v>93.8</v>
      </c>
    </row>
    <row r="154" spans="1:15" ht="16.5" customHeight="1">
      <c r="A154" s="3" t="s">
        <v>105</v>
      </c>
      <c r="B154" s="5" t="s">
        <v>106</v>
      </c>
      <c r="C154" s="3">
        <v>200</v>
      </c>
      <c r="D154" s="6">
        <v>0.2</v>
      </c>
      <c r="E154" s="6">
        <v>0.1</v>
      </c>
      <c r="F154" s="6">
        <v>9.9</v>
      </c>
      <c r="G154" s="6">
        <v>41.6</v>
      </c>
    </row>
    <row r="155" spans="1:15" ht="16.5" customHeight="1">
      <c r="A155" s="15"/>
      <c r="B155" s="12" t="s">
        <v>45</v>
      </c>
      <c r="C155" s="15">
        <f>SUM(C149:C154)</f>
        <v>740</v>
      </c>
      <c r="D155" s="16">
        <f>SUM(D149:D154)</f>
        <v>36.730000000000004</v>
      </c>
      <c r="E155" s="16">
        <f t="shared" ref="E155:G155" si="16">SUM(E149:E154)</f>
        <v>13.68</v>
      </c>
      <c r="F155" s="16">
        <f t="shared" si="16"/>
        <v>83.12</v>
      </c>
      <c r="G155" s="16">
        <f t="shared" si="16"/>
        <v>602.9</v>
      </c>
    </row>
    <row r="156" spans="1:15" ht="16.5" customHeight="1">
      <c r="A156" s="11"/>
      <c r="B156" s="12" t="s">
        <v>46</v>
      </c>
      <c r="C156" s="11">
        <f>C155+C146</f>
        <v>1305</v>
      </c>
      <c r="D156" s="13">
        <f>D155+D146</f>
        <v>48.03</v>
      </c>
      <c r="E156" s="13">
        <f t="shared" ref="E156:G156" si="17">E155+E146</f>
        <v>27.28</v>
      </c>
      <c r="F156" s="13">
        <f t="shared" si="17"/>
        <v>159.92000000000002</v>
      </c>
      <c r="G156" s="13">
        <f t="shared" si="17"/>
        <v>1076.9000000000001</v>
      </c>
    </row>
    <row r="157" spans="1:15" ht="27" customHeight="1">
      <c r="A157" s="47" t="s">
        <v>60</v>
      </c>
      <c r="B157" s="47"/>
      <c r="C157" s="47"/>
      <c r="D157" s="47"/>
      <c r="E157" s="47"/>
      <c r="F157" s="47"/>
      <c r="G157" s="47"/>
    </row>
    <row r="158" spans="1:15" ht="27" customHeight="1">
      <c r="A158" s="43" t="s">
        <v>119</v>
      </c>
      <c r="B158" s="43"/>
      <c r="C158" s="43"/>
      <c r="D158" s="43"/>
      <c r="E158" s="43"/>
      <c r="F158" s="43"/>
      <c r="G158" s="43"/>
    </row>
    <row r="159" spans="1:15" ht="27" customHeight="1">
      <c r="A159" s="46" t="s">
        <v>15</v>
      </c>
      <c r="B159" s="46"/>
      <c r="C159" s="46"/>
      <c r="D159" s="46"/>
      <c r="E159" s="46"/>
      <c r="F159" s="46"/>
      <c r="G159" s="46"/>
    </row>
    <row r="160" spans="1:15" ht="18" customHeight="1">
      <c r="A160" s="3" t="s">
        <v>16</v>
      </c>
      <c r="B160" s="4" t="s">
        <v>1</v>
      </c>
      <c r="C160" s="3" t="s">
        <v>17</v>
      </c>
      <c r="D160" s="3" t="s">
        <v>18</v>
      </c>
      <c r="E160" s="3" t="s">
        <v>19</v>
      </c>
      <c r="F160" s="3" t="s">
        <v>20</v>
      </c>
      <c r="G160" s="3" t="s">
        <v>21</v>
      </c>
    </row>
    <row r="161" spans="1:11" ht="18" customHeight="1">
      <c r="A161" s="3" t="s">
        <v>172</v>
      </c>
      <c r="B161" s="5" t="s">
        <v>173</v>
      </c>
      <c r="C161" s="3">
        <v>180</v>
      </c>
      <c r="D161" s="6">
        <v>22.8</v>
      </c>
      <c r="E161" s="6">
        <v>30.4</v>
      </c>
      <c r="F161" s="6">
        <v>3.6</v>
      </c>
      <c r="G161" s="6">
        <v>378.9</v>
      </c>
    </row>
    <row r="162" spans="1:11" ht="18" customHeight="1">
      <c r="A162" s="4" t="s">
        <v>27</v>
      </c>
      <c r="B162" s="5" t="s">
        <v>28</v>
      </c>
      <c r="C162" s="4">
        <v>80</v>
      </c>
      <c r="D162" s="9">
        <v>6.1</v>
      </c>
      <c r="E162" s="9">
        <v>0.6</v>
      </c>
      <c r="F162" s="9">
        <v>39.4</v>
      </c>
      <c r="G162" s="9">
        <v>187.5</v>
      </c>
    </row>
    <row r="163" spans="1:11" ht="18" customHeight="1">
      <c r="A163" s="4" t="s">
        <v>27</v>
      </c>
      <c r="B163" s="5" t="s">
        <v>174</v>
      </c>
      <c r="C163" s="10" t="s">
        <v>157</v>
      </c>
      <c r="D163" s="6">
        <v>0.16</v>
      </c>
      <c r="E163" s="6">
        <v>0</v>
      </c>
      <c r="F163" s="6">
        <v>26</v>
      </c>
      <c r="G163" s="6">
        <v>104.6</v>
      </c>
    </row>
    <row r="164" spans="1:11" ht="18" customHeight="1">
      <c r="A164" s="3" t="s">
        <v>29</v>
      </c>
      <c r="B164" s="5" t="s">
        <v>30</v>
      </c>
      <c r="C164" s="10" t="s">
        <v>31</v>
      </c>
      <c r="D164" s="6">
        <v>0.2</v>
      </c>
      <c r="E164" s="6">
        <v>0</v>
      </c>
      <c r="F164" s="6">
        <v>6.4</v>
      </c>
      <c r="G164" s="6">
        <v>26.8</v>
      </c>
    </row>
    <row r="165" spans="1:11" ht="18" customHeight="1">
      <c r="A165" s="11"/>
      <c r="B165" s="12" t="s">
        <v>34</v>
      </c>
      <c r="C165" s="11">
        <v>500</v>
      </c>
      <c r="D165" s="13">
        <f>SUM(D161:D164)</f>
        <v>29.259999999999998</v>
      </c>
      <c r="E165" s="13">
        <f>SUM(E161:E164)</f>
        <v>31</v>
      </c>
      <c r="F165" s="13">
        <f>SUM(F161:F164)</f>
        <v>75.400000000000006</v>
      </c>
      <c r="G165" s="13">
        <f>SUM(G161:G164)</f>
        <v>697.8</v>
      </c>
    </row>
    <row r="166" spans="1:11" ht="18" customHeight="1">
      <c r="A166" s="45" t="s">
        <v>0</v>
      </c>
      <c r="B166" s="45"/>
      <c r="C166" s="45"/>
      <c r="D166" s="45"/>
      <c r="E166" s="45"/>
      <c r="F166" s="45"/>
      <c r="G166" s="45"/>
    </row>
    <row r="167" spans="1:11" ht="18" customHeight="1">
      <c r="A167" s="3" t="s">
        <v>16</v>
      </c>
      <c r="B167" s="4" t="s">
        <v>1</v>
      </c>
      <c r="C167" s="3" t="s">
        <v>17</v>
      </c>
      <c r="D167" s="3" t="s">
        <v>18</v>
      </c>
      <c r="E167" s="3" t="s">
        <v>19</v>
      </c>
      <c r="F167" s="3" t="s">
        <v>20</v>
      </c>
      <c r="G167" s="3" t="s">
        <v>21</v>
      </c>
    </row>
    <row r="168" spans="1:11" ht="18" customHeight="1">
      <c r="A168" s="3" t="s">
        <v>35</v>
      </c>
      <c r="B168" s="14" t="s">
        <v>36</v>
      </c>
      <c r="C168" s="3">
        <v>60</v>
      </c>
      <c r="D168" s="3">
        <v>0.5</v>
      </c>
      <c r="E168" s="3">
        <v>0.1</v>
      </c>
      <c r="F168" s="3">
        <v>1.5</v>
      </c>
      <c r="G168" s="3">
        <v>8.5</v>
      </c>
    </row>
    <row r="169" spans="1:11" ht="18" customHeight="1">
      <c r="A169" s="3" t="s">
        <v>79</v>
      </c>
      <c r="B169" s="5" t="s">
        <v>80</v>
      </c>
      <c r="C169" s="3">
        <v>200</v>
      </c>
      <c r="D169" s="6">
        <v>5.2</v>
      </c>
      <c r="E169" s="6">
        <v>2.8</v>
      </c>
      <c r="F169" s="6">
        <v>18.5</v>
      </c>
      <c r="G169" s="6">
        <v>119.6</v>
      </c>
    </row>
    <row r="170" spans="1:11" ht="18" customHeight="1">
      <c r="A170" s="3" t="s">
        <v>176</v>
      </c>
      <c r="B170" s="14" t="s">
        <v>131</v>
      </c>
      <c r="C170" s="3">
        <v>120</v>
      </c>
      <c r="D170" s="8">
        <v>13.06</v>
      </c>
      <c r="E170" s="8">
        <v>4.87</v>
      </c>
      <c r="F170" s="8">
        <v>8.68</v>
      </c>
      <c r="G170" s="8">
        <v>130.9</v>
      </c>
    </row>
    <row r="171" spans="1:11" ht="18" customHeight="1">
      <c r="A171" s="3" t="s">
        <v>83</v>
      </c>
      <c r="B171" s="5" t="s">
        <v>4</v>
      </c>
      <c r="C171" s="3">
        <v>150</v>
      </c>
      <c r="D171" s="25">
        <v>3.6</v>
      </c>
      <c r="E171" s="25">
        <v>4.8</v>
      </c>
      <c r="F171" s="25">
        <v>36.4</v>
      </c>
      <c r="G171" s="25">
        <v>203.5</v>
      </c>
    </row>
    <row r="172" spans="1:11" ht="18" customHeight="1">
      <c r="A172" s="4" t="s">
        <v>27</v>
      </c>
      <c r="B172" s="5" t="s">
        <v>28</v>
      </c>
      <c r="C172" s="4">
        <v>40</v>
      </c>
      <c r="D172" s="9">
        <v>3</v>
      </c>
      <c r="E172" s="9">
        <v>0.3</v>
      </c>
      <c r="F172" s="9">
        <v>19.7</v>
      </c>
      <c r="G172" s="9">
        <v>93.8</v>
      </c>
    </row>
    <row r="173" spans="1:11" ht="18" customHeight="1">
      <c r="A173" s="3" t="s">
        <v>43</v>
      </c>
      <c r="B173" s="5" t="s">
        <v>44</v>
      </c>
      <c r="C173" s="3">
        <v>200</v>
      </c>
      <c r="D173" s="6">
        <v>0.1</v>
      </c>
      <c r="E173" s="6">
        <v>0</v>
      </c>
      <c r="F173" s="6">
        <v>7.2</v>
      </c>
      <c r="G173" s="6">
        <v>29.3</v>
      </c>
    </row>
    <row r="174" spans="1:11" ht="18" customHeight="1">
      <c r="A174" s="15"/>
      <c r="B174" s="12" t="s">
        <v>45</v>
      </c>
      <c r="C174" s="15">
        <f>SUM(C168:C173)</f>
        <v>770</v>
      </c>
      <c r="D174" s="16">
        <f>SUM(D168:D173)</f>
        <v>25.460000000000004</v>
      </c>
      <c r="E174" s="16">
        <f t="shared" ref="E174:G174" si="18">SUM(E168:E173)</f>
        <v>12.870000000000001</v>
      </c>
      <c r="F174" s="16">
        <f t="shared" si="18"/>
        <v>91.98</v>
      </c>
      <c r="G174" s="16">
        <f t="shared" si="18"/>
        <v>585.59999999999991</v>
      </c>
    </row>
    <row r="175" spans="1:11" ht="18" customHeight="1">
      <c r="A175" s="11"/>
      <c r="B175" s="12" t="s">
        <v>46</v>
      </c>
      <c r="C175" s="11">
        <f>C165+C174</f>
        <v>1270</v>
      </c>
      <c r="D175" s="13">
        <f>D174+D165</f>
        <v>54.72</v>
      </c>
      <c r="E175" s="13">
        <f>E174+E165</f>
        <v>43.870000000000005</v>
      </c>
      <c r="F175" s="13">
        <f>F174+F165</f>
        <v>167.38</v>
      </c>
      <c r="G175" s="13">
        <f>G174+G165</f>
        <v>1283.3999999999999</v>
      </c>
    </row>
    <row r="176" spans="1:11" ht="27" customHeight="1">
      <c r="A176" s="44" t="s">
        <v>126</v>
      </c>
      <c r="B176" s="44"/>
      <c r="C176" s="44"/>
      <c r="D176" s="44"/>
      <c r="E176" s="44"/>
      <c r="F176" s="44"/>
      <c r="G176" s="44"/>
      <c r="K176" t="s">
        <v>175</v>
      </c>
    </row>
    <row r="177" spans="1:7" ht="27" customHeight="1">
      <c r="A177" s="46" t="s">
        <v>15</v>
      </c>
      <c r="B177" s="46"/>
      <c r="C177" s="46"/>
      <c r="D177" s="46"/>
      <c r="E177" s="46"/>
      <c r="F177" s="46"/>
      <c r="G177" s="46"/>
    </row>
    <row r="178" spans="1:7" ht="20.25" customHeight="1">
      <c r="A178" s="3" t="s">
        <v>16</v>
      </c>
      <c r="B178" s="4" t="s">
        <v>1</v>
      </c>
      <c r="C178" s="3" t="s">
        <v>17</v>
      </c>
      <c r="D178" s="3" t="s">
        <v>18</v>
      </c>
      <c r="E178" s="3" t="s">
        <v>19</v>
      </c>
      <c r="F178" s="3" t="s">
        <v>20</v>
      </c>
      <c r="G178" s="3" t="s">
        <v>21</v>
      </c>
    </row>
    <row r="179" spans="1:7" ht="20.25" customHeight="1">
      <c r="A179" s="3" t="s">
        <v>22</v>
      </c>
      <c r="B179" s="5" t="s">
        <v>23</v>
      </c>
      <c r="C179" s="3">
        <v>150</v>
      </c>
      <c r="D179" s="6">
        <v>6.2</v>
      </c>
      <c r="E179" s="6">
        <v>7.6</v>
      </c>
      <c r="F179" s="6">
        <v>28.2</v>
      </c>
      <c r="G179" s="6">
        <v>206.2</v>
      </c>
    </row>
    <row r="180" spans="1:7" s="28" customFormat="1" ht="20.25" customHeight="1">
      <c r="A180" s="4" t="s">
        <v>27</v>
      </c>
      <c r="B180" s="5" t="s">
        <v>28</v>
      </c>
      <c r="C180" s="4">
        <v>65</v>
      </c>
      <c r="D180" s="9">
        <v>4.9000000000000004</v>
      </c>
      <c r="E180" s="9">
        <v>0.5</v>
      </c>
      <c r="F180" s="9">
        <v>32</v>
      </c>
      <c r="G180" s="9">
        <v>152.4</v>
      </c>
    </row>
    <row r="181" spans="1:7" s="28" customFormat="1" ht="20.25" customHeight="1">
      <c r="A181" s="3" t="s">
        <v>50</v>
      </c>
      <c r="B181" s="5" t="s">
        <v>51</v>
      </c>
      <c r="C181" s="10" t="s">
        <v>31</v>
      </c>
      <c r="D181" s="6">
        <v>0.2</v>
      </c>
      <c r="E181" s="6">
        <v>0.1</v>
      </c>
      <c r="F181" s="6">
        <v>6.6</v>
      </c>
      <c r="G181" s="6">
        <v>27.9</v>
      </c>
    </row>
    <row r="182" spans="1:7" ht="20.25" customHeight="1">
      <c r="A182" s="4" t="s">
        <v>27</v>
      </c>
      <c r="B182" s="5" t="s">
        <v>90</v>
      </c>
      <c r="C182" s="10" t="s">
        <v>31</v>
      </c>
      <c r="D182" s="6">
        <v>1</v>
      </c>
      <c r="E182" s="6">
        <v>0.2</v>
      </c>
      <c r="F182" s="6">
        <v>20.2</v>
      </c>
      <c r="G182" s="6">
        <v>92</v>
      </c>
    </row>
    <row r="183" spans="1:7" ht="20.25" customHeight="1">
      <c r="A183" s="11"/>
      <c r="B183" s="12" t="s">
        <v>34</v>
      </c>
      <c r="C183" s="11">
        <v>615</v>
      </c>
      <c r="D183" s="13">
        <f>SUM(D179:D182)</f>
        <v>12.3</v>
      </c>
      <c r="E183" s="13">
        <f t="shared" ref="E183:G183" si="19">SUM(E179:E182)</f>
        <v>8.3999999999999986</v>
      </c>
      <c r="F183" s="13">
        <f t="shared" si="19"/>
        <v>87</v>
      </c>
      <c r="G183" s="13">
        <f t="shared" si="19"/>
        <v>478.5</v>
      </c>
    </row>
    <row r="184" spans="1:7" ht="20.25" customHeight="1">
      <c r="A184" s="45" t="s">
        <v>0</v>
      </c>
      <c r="B184" s="45"/>
      <c r="C184" s="45"/>
      <c r="D184" s="45"/>
      <c r="E184" s="45"/>
      <c r="F184" s="45"/>
      <c r="G184" s="45"/>
    </row>
    <row r="185" spans="1:7" ht="20.25" customHeight="1">
      <c r="A185" s="3" t="s">
        <v>16</v>
      </c>
      <c r="B185" s="4" t="s">
        <v>1</v>
      </c>
      <c r="C185" s="3" t="s">
        <v>17</v>
      </c>
      <c r="D185" s="3" t="s">
        <v>18</v>
      </c>
      <c r="E185" s="3" t="s">
        <v>19</v>
      </c>
      <c r="F185" s="3" t="s">
        <v>20</v>
      </c>
      <c r="G185" s="3" t="s">
        <v>21</v>
      </c>
    </row>
    <row r="186" spans="1:7" ht="20.25" customHeight="1">
      <c r="A186" s="3" t="s">
        <v>35</v>
      </c>
      <c r="B186" s="14" t="s">
        <v>36</v>
      </c>
      <c r="C186" s="3">
        <v>60</v>
      </c>
      <c r="D186" s="3">
        <v>0.7</v>
      </c>
      <c r="E186" s="3">
        <v>0.1</v>
      </c>
      <c r="F186" s="3">
        <v>2.2999999999999998</v>
      </c>
      <c r="G186" s="3">
        <v>12.8</v>
      </c>
    </row>
    <row r="187" spans="1:7" ht="20.25" customHeight="1">
      <c r="A187" s="3" t="s">
        <v>91</v>
      </c>
      <c r="B187" s="5" t="s">
        <v>92</v>
      </c>
      <c r="C187" s="4">
        <v>200</v>
      </c>
      <c r="D187" s="8">
        <v>4.7</v>
      </c>
      <c r="E187" s="8">
        <v>5.7</v>
      </c>
      <c r="F187" s="8">
        <v>10.1</v>
      </c>
      <c r="G187" s="8">
        <v>110.4</v>
      </c>
    </row>
    <row r="188" spans="1:7" ht="20.25" customHeight="1">
      <c r="A188" s="3" t="s">
        <v>133</v>
      </c>
      <c r="B188" s="29" t="s">
        <v>3</v>
      </c>
      <c r="C188" s="3">
        <v>240</v>
      </c>
      <c r="D188" s="25">
        <v>32.700000000000003</v>
      </c>
      <c r="E188" s="25">
        <v>9.6999999999999993</v>
      </c>
      <c r="F188" s="25">
        <v>39.9</v>
      </c>
      <c r="G188" s="25">
        <v>377.6</v>
      </c>
    </row>
    <row r="189" spans="1:7" ht="20.25" customHeight="1">
      <c r="A189" s="4" t="s">
        <v>27</v>
      </c>
      <c r="B189" s="5" t="s">
        <v>28</v>
      </c>
      <c r="C189" s="4">
        <v>40</v>
      </c>
      <c r="D189" s="9">
        <v>3</v>
      </c>
      <c r="E189" s="9">
        <v>0.3</v>
      </c>
      <c r="F189" s="9">
        <v>19.7</v>
      </c>
      <c r="G189" s="9">
        <v>93.8</v>
      </c>
    </row>
    <row r="190" spans="1:7" ht="20.25" customHeight="1">
      <c r="A190" s="3" t="s">
        <v>58</v>
      </c>
      <c r="B190" s="5" t="s">
        <v>59</v>
      </c>
      <c r="C190" s="3">
        <v>200</v>
      </c>
      <c r="D190" s="6">
        <v>0.4</v>
      </c>
      <c r="E190" s="6">
        <v>0.1</v>
      </c>
      <c r="F190" s="6">
        <v>18.3</v>
      </c>
      <c r="G190" s="6">
        <v>75.900000000000006</v>
      </c>
    </row>
    <row r="191" spans="1:7" ht="20.25" customHeight="1">
      <c r="A191" s="15"/>
      <c r="B191" s="12" t="s">
        <v>45</v>
      </c>
      <c r="C191" s="15">
        <f>SUM(C186:C190)</f>
        <v>740</v>
      </c>
      <c r="D191" s="16">
        <f>SUM(D186:D190)</f>
        <v>41.5</v>
      </c>
      <c r="E191" s="16">
        <f t="shared" ref="E191:G191" si="20">SUM(E186:E190)</f>
        <v>15.9</v>
      </c>
      <c r="F191" s="16">
        <f t="shared" si="20"/>
        <v>90.3</v>
      </c>
      <c r="G191" s="16">
        <f t="shared" si="20"/>
        <v>670.5</v>
      </c>
    </row>
    <row r="192" spans="1:7" ht="20.25" customHeight="1">
      <c r="A192" s="11"/>
      <c r="B192" s="12" t="s">
        <v>46</v>
      </c>
      <c r="C192" s="11">
        <f>C191+C183</f>
        <v>1355</v>
      </c>
      <c r="D192" s="13">
        <f>D191+D183</f>
        <v>53.8</v>
      </c>
      <c r="E192" s="13">
        <f t="shared" ref="E192:G192" si="21">E191+E183</f>
        <v>24.299999999999997</v>
      </c>
      <c r="F192" s="13">
        <f t="shared" si="21"/>
        <v>177.3</v>
      </c>
      <c r="G192" s="13">
        <f t="shared" si="21"/>
        <v>1149</v>
      </c>
    </row>
    <row r="193" spans="1:7" ht="16.5" customHeight="1">
      <c r="A193" s="15"/>
      <c r="B193" s="12" t="s">
        <v>34</v>
      </c>
      <c r="C193" s="15">
        <f>C15+C34+C54+C72+C90+C109+C128+C146+C165+C183</f>
        <v>5615</v>
      </c>
      <c r="D193" s="16">
        <f>D15+D34+D54+D72+D90+D109+D128+D146+D165+D183</f>
        <v>177.79</v>
      </c>
      <c r="E193" s="16">
        <f>E15+E34+E54+E72+E90+E109+E128+E146+E165+E183+18</f>
        <v>177.38</v>
      </c>
      <c r="F193" s="16">
        <f>F15+F34+F54+F72+F90+F109+F128+F146+F165+F183</f>
        <v>788.31999999999982</v>
      </c>
      <c r="G193" s="16">
        <f>G15+G34+G54+G72+G90+G109+G128+G146+G165+G183</f>
        <v>5307.8</v>
      </c>
    </row>
    <row r="194" spans="1:7" ht="16.5" customHeight="1">
      <c r="A194" s="11"/>
      <c r="B194" s="12" t="s">
        <v>45</v>
      </c>
      <c r="C194" s="30">
        <f>C24+C43+C63+C80+C99+C117+C136+C155+C174+C191</f>
        <v>7480</v>
      </c>
      <c r="D194" s="36">
        <f>D24+D43+D63+D80+D99+D117+D136+D155+D174+D191</f>
        <v>322.95999999999998</v>
      </c>
      <c r="E194" s="36">
        <f>E24+E43+E63+E80+E99+E117+E136+E155+E174+E191+150</f>
        <v>317.06</v>
      </c>
      <c r="F194" s="36">
        <f>F24+F43+F63+F80+F99+F117+F136+F155+F174+F191+150</f>
        <v>1028.0999999999999</v>
      </c>
      <c r="G194" s="36">
        <f>G24+G43+G63+G80+G99+G117+G136+G155+G174+G191+300</f>
        <v>6607.9</v>
      </c>
    </row>
    <row r="195" spans="1:7" ht="16.5" customHeight="1">
      <c r="A195" s="31"/>
      <c r="B195" s="32" t="s">
        <v>143</v>
      </c>
      <c r="C195" s="33">
        <f>C194+C193</f>
        <v>13095</v>
      </c>
      <c r="D195" s="34">
        <f>D194+D193</f>
        <v>500.75</v>
      </c>
      <c r="E195" s="34">
        <f t="shared" ref="E195:G195" si="22">E194+E193</f>
        <v>494.44</v>
      </c>
      <c r="F195" s="34">
        <f t="shared" si="22"/>
        <v>1816.4199999999996</v>
      </c>
      <c r="G195" s="34">
        <f t="shared" si="22"/>
        <v>11915.7</v>
      </c>
    </row>
    <row r="196" spans="1:7" ht="16.5" customHeight="1">
      <c r="A196" s="31"/>
      <c r="B196" s="32" t="s">
        <v>144</v>
      </c>
      <c r="C196" s="33">
        <f>C195/10</f>
        <v>1309.5</v>
      </c>
      <c r="D196" s="34">
        <f>D195/10</f>
        <v>50.075000000000003</v>
      </c>
      <c r="E196" s="34">
        <f t="shared" ref="E196:G196" si="23">E195/10</f>
        <v>49.444000000000003</v>
      </c>
      <c r="F196" s="34">
        <f t="shared" si="23"/>
        <v>181.64199999999997</v>
      </c>
      <c r="G196" s="34">
        <f t="shared" si="23"/>
        <v>1191.5700000000002</v>
      </c>
    </row>
    <row r="197" spans="1:7" ht="16.5" customHeight="1">
      <c r="A197" s="31"/>
      <c r="B197" s="32" t="s">
        <v>145</v>
      </c>
      <c r="C197" s="33"/>
      <c r="D197" s="34">
        <v>1</v>
      </c>
      <c r="E197" s="34">
        <v>0.98</v>
      </c>
      <c r="F197" s="34">
        <v>3.9</v>
      </c>
      <c r="G197" s="34"/>
    </row>
    <row r="198" spans="1:7" ht="20.25">
      <c r="A198" s="37" t="s">
        <v>146</v>
      </c>
      <c r="B198" s="37"/>
      <c r="C198" s="37"/>
      <c r="D198" s="37"/>
      <c r="E198" s="37"/>
      <c r="F198" s="37"/>
      <c r="G198" s="35"/>
    </row>
    <row r="199" spans="1:7" ht="31.5" customHeight="1">
      <c r="A199" s="41" t="s">
        <v>147</v>
      </c>
      <c r="B199" s="41"/>
      <c r="C199" s="41"/>
      <c r="D199" s="41"/>
      <c r="E199" s="41"/>
      <c r="F199" s="41"/>
      <c r="G199" s="41"/>
    </row>
    <row r="200" spans="1:7" ht="31.5" customHeight="1">
      <c r="A200" s="42" t="s">
        <v>148</v>
      </c>
      <c r="B200" s="42"/>
      <c r="C200" s="42"/>
      <c r="D200" s="42"/>
      <c r="E200" s="42"/>
      <c r="F200" s="42"/>
      <c r="G200" s="42"/>
    </row>
    <row r="201" spans="1:7" ht="31.5" customHeight="1">
      <c r="A201" s="41" t="s">
        <v>149</v>
      </c>
      <c r="B201" s="41"/>
      <c r="C201" s="41"/>
      <c r="D201" s="41"/>
      <c r="E201" s="41"/>
      <c r="F201" s="41"/>
      <c r="G201" s="41"/>
    </row>
    <row r="202" spans="1:7" ht="31.5" customHeight="1">
      <c r="A202" s="41" t="s">
        <v>150</v>
      </c>
      <c r="B202" s="41"/>
      <c r="C202" s="41"/>
      <c r="D202" s="41"/>
      <c r="E202" s="41"/>
      <c r="F202" s="41"/>
      <c r="G202" s="41"/>
    </row>
    <row r="203" spans="1:7" ht="31.5" customHeight="1">
      <c r="A203" s="41" t="s">
        <v>151</v>
      </c>
      <c r="B203" s="41"/>
      <c r="C203" s="41"/>
      <c r="D203" s="41"/>
      <c r="E203" s="41"/>
      <c r="F203" s="41"/>
      <c r="G203" s="41"/>
    </row>
    <row r="204" spans="1:7" ht="41.25" customHeight="1">
      <c r="A204" s="39" t="s">
        <v>152</v>
      </c>
      <c r="B204" s="39"/>
      <c r="C204" s="39"/>
      <c r="D204" s="39"/>
      <c r="E204" s="39"/>
      <c r="F204" s="39"/>
      <c r="G204" s="39"/>
    </row>
    <row r="205" spans="1:7" ht="24.75" customHeight="1">
      <c r="A205" s="40" t="s">
        <v>153</v>
      </c>
      <c r="B205" s="40"/>
      <c r="C205" s="40"/>
      <c r="D205" s="40"/>
      <c r="E205" s="40"/>
      <c r="F205" s="40"/>
      <c r="G205" s="40"/>
    </row>
    <row r="206" spans="1:7" ht="38.25" customHeight="1">
      <c r="A206" s="38" t="s">
        <v>154</v>
      </c>
      <c r="B206" s="38"/>
      <c r="C206" s="38"/>
      <c r="D206" s="38"/>
      <c r="E206" s="38"/>
      <c r="F206" s="38"/>
      <c r="G206" s="38"/>
    </row>
    <row r="207" spans="1:7" ht="26.25" customHeight="1">
      <c r="A207" s="38" t="s">
        <v>155</v>
      </c>
      <c r="B207" s="38"/>
      <c r="C207" s="38"/>
      <c r="D207" s="38"/>
      <c r="E207" s="38"/>
      <c r="F207" s="38"/>
      <c r="G207" s="38"/>
    </row>
    <row r="407" ht="15" customHeight="1"/>
    <row r="409" ht="15" customHeight="1"/>
    <row r="410" ht="15" customHeight="1"/>
    <row r="411" ht="15" customHeight="1"/>
  </sheetData>
  <mergeCells count="55">
    <mergeCell ref="A1:B1"/>
    <mergeCell ref="D1:F1"/>
    <mergeCell ref="A2:B2"/>
    <mergeCell ref="D2:G2"/>
    <mergeCell ref="A3:B3"/>
    <mergeCell ref="D3:G3"/>
    <mergeCell ref="A47:G47"/>
    <mergeCell ref="A4:G4"/>
    <mergeCell ref="A5:G5"/>
    <mergeCell ref="A6:G6"/>
    <mergeCell ref="A7:G7"/>
    <mergeCell ref="A8:G8"/>
    <mergeCell ref="A16:G16"/>
    <mergeCell ref="A26:G26"/>
    <mergeCell ref="A27:G27"/>
    <mergeCell ref="A35:G35"/>
    <mergeCell ref="A45:B45"/>
    <mergeCell ref="A46:G46"/>
    <mergeCell ref="A83:G83"/>
    <mergeCell ref="A84:G84"/>
    <mergeCell ref="A91:G91"/>
    <mergeCell ref="A101:G101"/>
    <mergeCell ref="A48:G48"/>
    <mergeCell ref="A55:G55"/>
    <mergeCell ref="A65:G65"/>
    <mergeCell ref="A66:G66"/>
    <mergeCell ref="A73:G73"/>
    <mergeCell ref="A82:G82"/>
    <mergeCell ref="A157:G157"/>
    <mergeCell ref="A102:G102"/>
    <mergeCell ref="A103:G103"/>
    <mergeCell ref="A110:G110"/>
    <mergeCell ref="A119:G119"/>
    <mergeCell ref="A120:G120"/>
    <mergeCell ref="A121:G121"/>
    <mergeCell ref="A129:G129"/>
    <mergeCell ref="A138:G138"/>
    <mergeCell ref="A139:G139"/>
    <mergeCell ref="A147:G147"/>
    <mergeCell ref="A198:F198"/>
    <mergeCell ref="A199:G199"/>
    <mergeCell ref="A200:G200"/>
    <mergeCell ref="A158:G158"/>
    <mergeCell ref="A159:G159"/>
    <mergeCell ref="A166:G166"/>
    <mergeCell ref="A176:G176"/>
    <mergeCell ref="A177:G177"/>
    <mergeCell ref="A184:G184"/>
    <mergeCell ref="A207:G207"/>
    <mergeCell ref="A201:G201"/>
    <mergeCell ref="A202:G202"/>
    <mergeCell ref="A203:G203"/>
    <mergeCell ref="A204:G204"/>
    <mergeCell ref="A205:G205"/>
    <mergeCell ref="A206:G206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rowBreaks count="3" manualBreakCount="3">
    <brk id="81" max="16383" man="1"/>
    <brk id="137" max="16383" man="1"/>
    <brk id="20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246"/>
  <sheetViews>
    <sheetView view="pageBreakPreview" zoomScaleNormal="100" zoomScaleSheetLayoutView="100" workbookViewId="0">
      <selection activeCell="N79" sqref="N79"/>
    </sheetView>
  </sheetViews>
  <sheetFormatPr defaultRowHeight="15"/>
  <cols>
    <col min="1" max="1" width="24.140625" customWidth="1"/>
    <col min="2" max="2" width="54.28515625" customWidth="1"/>
    <col min="3" max="7" width="16.140625" customWidth="1"/>
  </cols>
  <sheetData>
    <row r="1" spans="1:7" ht="18.75" customHeight="1">
      <c r="A1" s="51" t="s">
        <v>5</v>
      </c>
      <c r="B1" s="51"/>
      <c r="C1" s="1"/>
      <c r="D1" s="52" t="s">
        <v>6</v>
      </c>
      <c r="E1" s="52"/>
      <c r="F1" s="52"/>
      <c r="G1" s="1"/>
    </row>
    <row r="2" spans="1:7" ht="25.5" customHeight="1">
      <c r="A2" s="51" t="s">
        <v>7</v>
      </c>
      <c r="B2" s="51"/>
      <c r="C2" s="1"/>
      <c r="D2" s="52" t="s">
        <v>8</v>
      </c>
      <c r="E2" s="52"/>
      <c r="F2" s="52"/>
      <c r="G2" s="52"/>
    </row>
    <row r="3" spans="1:7" ht="16.5" customHeight="1">
      <c r="A3" s="55" t="s">
        <v>9</v>
      </c>
      <c r="B3" s="55"/>
      <c r="C3" s="2"/>
      <c r="D3" s="53" t="s">
        <v>10</v>
      </c>
      <c r="E3" s="53"/>
      <c r="F3" s="53"/>
      <c r="G3" s="53"/>
    </row>
    <row r="4" spans="1:7" ht="15.75">
      <c r="A4" s="54" t="s">
        <v>11</v>
      </c>
      <c r="B4" s="54"/>
      <c r="C4" s="54"/>
      <c r="D4" s="54"/>
      <c r="E4" s="54"/>
      <c r="F4" s="54"/>
      <c r="G4" s="54"/>
    </row>
    <row r="5" spans="1:7" ht="15.75">
      <c r="A5" s="54" t="s">
        <v>12</v>
      </c>
      <c r="B5" s="54"/>
      <c r="C5" s="54"/>
      <c r="D5" s="54"/>
      <c r="E5" s="54"/>
      <c r="F5" s="54"/>
      <c r="G5" s="54"/>
    </row>
    <row r="6" spans="1:7" ht="18.75" customHeight="1">
      <c r="A6" s="56" t="s">
        <v>13</v>
      </c>
      <c r="B6" s="56"/>
      <c r="C6" s="56"/>
      <c r="D6" s="56"/>
      <c r="E6" s="56"/>
      <c r="F6" s="56"/>
      <c r="G6" s="56"/>
    </row>
    <row r="7" spans="1:7" ht="15.75">
      <c r="A7" s="43" t="s">
        <v>14</v>
      </c>
      <c r="B7" s="43"/>
      <c r="C7" s="43"/>
      <c r="D7" s="43"/>
      <c r="E7" s="43"/>
      <c r="F7" s="43"/>
      <c r="G7" s="43"/>
    </row>
    <row r="8" spans="1:7" ht="17.100000000000001" customHeight="1">
      <c r="A8" s="46" t="s">
        <v>15</v>
      </c>
      <c r="B8" s="46"/>
      <c r="C8" s="46"/>
      <c r="D8" s="46"/>
      <c r="E8" s="46"/>
      <c r="F8" s="46"/>
      <c r="G8" s="46"/>
    </row>
    <row r="9" spans="1:7" ht="32.25" customHeight="1">
      <c r="A9" s="3" t="s">
        <v>16</v>
      </c>
      <c r="B9" s="4" t="s">
        <v>1</v>
      </c>
      <c r="C9" s="3" t="s">
        <v>17</v>
      </c>
      <c r="D9" s="3" t="s">
        <v>18</v>
      </c>
      <c r="E9" s="3" t="s">
        <v>19</v>
      </c>
      <c r="F9" s="3" t="s">
        <v>20</v>
      </c>
      <c r="G9" s="3" t="s">
        <v>21</v>
      </c>
    </row>
    <row r="10" spans="1:7" ht="16.5" customHeight="1">
      <c r="A10" s="3" t="s">
        <v>22</v>
      </c>
      <c r="B10" s="5" t="s">
        <v>23</v>
      </c>
      <c r="C10" s="3">
        <v>180</v>
      </c>
      <c r="D10" s="6">
        <v>5.44</v>
      </c>
      <c r="E10" s="6">
        <v>4.95</v>
      </c>
      <c r="F10" s="6">
        <v>28.19</v>
      </c>
      <c r="G10" s="6">
        <v>179.05</v>
      </c>
    </row>
    <row r="11" spans="1:7" ht="16.5" customHeight="1">
      <c r="A11" s="3" t="s">
        <v>24</v>
      </c>
      <c r="B11" s="5" t="s">
        <v>25</v>
      </c>
      <c r="C11" s="7" t="s">
        <v>26</v>
      </c>
      <c r="D11" s="8">
        <v>4.6399999999999997</v>
      </c>
      <c r="E11" s="8">
        <v>5.91</v>
      </c>
      <c r="F11" s="8">
        <v>0</v>
      </c>
      <c r="G11" s="8">
        <v>71.66</v>
      </c>
    </row>
    <row r="12" spans="1:7" ht="16.5" customHeight="1">
      <c r="A12" s="4" t="s">
        <v>27</v>
      </c>
      <c r="B12" s="5" t="s">
        <v>28</v>
      </c>
      <c r="C12" s="4">
        <v>30</v>
      </c>
      <c r="D12" s="9">
        <v>2.2799999999999998</v>
      </c>
      <c r="E12" s="9">
        <v>0.24</v>
      </c>
      <c r="F12" s="9">
        <v>5.76</v>
      </c>
      <c r="G12" s="9">
        <v>70.319999999999993</v>
      </c>
    </row>
    <row r="13" spans="1:7" ht="16.5" customHeight="1">
      <c r="A13" s="3" t="s">
        <v>29</v>
      </c>
      <c r="B13" s="5" t="s">
        <v>30</v>
      </c>
      <c r="C13" s="10" t="s">
        <v>31</v>
      </c>
      <c r="D13" s="6">
        <v>1.04</v>
      </c>
      <c r="E13" s="6">
        <v>0.04</v>
      </c>
      <c r="F13" s="6">
        <v>5.42</v>
      </c>
      <c r="G13" s="6">
        <v>26.8</v>
      </c>
    </row>
    <row r="14" spans="1:7" ht="16.5" customHeight="1">
      <c r="A14" s="4" t="s">
        <v>27</v>
      </c>
      <c r="B14" s="5" t="s">
        <v>32</v>
      </c>
      <c r="C14" s="10" t="s">
        <v>33</v>
      </c>
      <c r="D14" s="6">
        <v>0.92</v>
      </c>
      <c r="E14" s="6">
        <v>0.92</v>
      </c>
      <c r="F14" s="6">
        <v>22.54</v>
      </c>
      <c r="G14" s="6">
        <v>102.12</v>
      </c>
    </row>
    <row r="15" spans="1:7" ht="16.5" customHeight="1">
      <c r="A15" s="11"/>
      <c r="B15" s="12" t="s">
        <v>34</v>
      </c>
      <c r="C15" s="11">
        <v>530</v>
      </c>
      <c r="D15" s="13">
        <f>SUM(D10:D14)</f>
        <v>14.319999999999999</v>
      </c>
      <c r="E15" s="13">
        <f t="shared" ref="E15:G15" si="0">SUM(E10:E14)</f>
        <v>12.059999999999999</v>
      </c>
      <c r="F15" s="13">
        <f t="shared" si="0"/>
        <v>61.910000000000004</v>
      </c>
      <c r="G15" s="13">
        <f t="shared" si="0"/>
        <v>449.95</v>
      </c>
    </row>
    <row r="16" spans="1:7" ht="16.5" customHeight="1">
      <c r="A16" s="45" t="s">
        <v>0</v>
      </c>
      <c r="B16" s="45"/>
      <c r="C16" s="45"/>
      <c r="D16" s="45"/>
      <c r="E16" s="45"/>
      <c r="F16" s="45"/>
      <c r="G16" s="45"/>
    </row>
    <row r="17" spans="1:7" ht="31.5" customHeight="1">
      <c r="A17" s="3" t="s">
        <v>16</v>
      </c>
      <c r="B17" s="4" t="s">
        <v>1</v>
      </c>
      <c r="C17" s="3" t="s">
        <v>17</v>
      </c>
      <c r="D17" s="3" t="s">
        <v>18</v>
      </c>
      <c r="E17" s="3" t="s">
        <v>19</v>
      </c>
      <c r="F17" s="3" t="s">
        <v>20</v>
      </c>
      <c r="G17" s="3" t="s">
        <v>21</v>
      </c>
    </row>
    <row r="18" spans="1:7" ht="16.5" customHeight="1">
      <c r="A18" s="3" t="s">
        <v>35</v>
      </c>
      <c r="B18" s="14" t="s">
        <v>36</v>
      </c>
      <c r="C18" s="3">
        <v>60</v>
      </c>
      <c r="D18" s="3">
        <v>0.48</v>
      </c>
      <c r="E18" s="3">
        <v>0.06</v>
      </c>
      <c r="F18" s="3">
        <v>1.5</v>
      </c>
      <c r="G18" s="3">
        <v>8.5</v>
      </c>
    </row>
    <row r="19" spans="1:7" ht="16.5" customHeight="1">
      <c r="A19" s="3" t="s">
        <v>37</v>
      </c>
      <c r="B19" s="5" t="s">
        <v>38</v>
      </c>
      <c r="C19" s="3">
        <v>250</v>
      </c>
      <c r="D19" s="6">
        <v>2.09</v>
      </c>
      <c r="E19" s="6">
        <v>5.69</v>
      </c>
      <c r="F19" s="6">
        <v>7.17</v>
      </c>
      <c r="G19" s="6">
        <v>88.28</v>
      </c>
    </row>
    <row r="20" spans="1:7" ht="16.5" customHeight="1">
      <c r="A20" s="4" t="s">
        <v>39</v>
      </c>
      <c r="B20" s="5" t="s">
        <v>40</v>
      </c>
      <c r="C20" s="4">
        <v>120</v>
      </c>
      <c r="D20" s="8">
        <v>14.45</v>
      </c>
      <c r="E20" s="8">
        <v>14.72</v>
      </c>
      <c r="F20" s="8">
        <v>8.08</v>
      </c>
      <c r="G20" s="8">
        <v>222.67</v>
      </c>
    </row>
    <row r="21" spans="1:7" ht="16.5" customHeight="1">
      <c r="A21" s="3" t="s">
        <v>41</v>
      </c>
      <c r="B21" s="5" t="s">
        <v>42</v>
      </c>
      <c r="C21" s="3">
        <v>180</v>
      </c>
      <c r="D21" s="6">
        <v>6.3719999999999999</v>
      </c>
      <c r="E21" s="6">
        <v>6.6239999999999997</v>
      </c>
      <c r="F21" s="6">
        <v>39.33</v>
      </c>
      <c r="G21" s="6">
        <v>242.39699999999999</v>
      </c>
    </row>
    <row r="22" spans="1:7" ht="16.5" customHeight="1">
      <c r="A22" s="4" t="s">
        <v>27</v>
      </c>
      <c r="B22" s="5" t="s">
        <v>28</v>
      </c>
      <c r="C22" s="4">
        <v>60</v>
      </c>
      <c r="D22" s="9">
        <v>4.5599999999999996</v>
      </c>
      <c r="E22" s="9">
        <v>0.48</v>
      </c>
      <c r="F22" s="9">
        <v>11.52</v>
      </c>
      <c r="G22" s="9">
        <v>140.63999999999999</v>
      </c>
    </row>
    <row r="23" spans="1:7" ht="16.5" customHeight="1">
      <c r="A23" s="3" t="s">
        <v>43</v>
      </c>
      <c r="B23" s="5" t="s">
        <v>44</v>
      </c>
      <c r="C23" s="3">
        <v>200</v>
      </c>
      <c r="D23" s="6">
        <v>0.09</v>
      </c>
      <c r="E23" s="6">
        <v>0</v>
      </c>
      <c r="F23" s="6">
        <v>7.23</v>
      </c>
      <c r="G23" s="6">
        <v>29.3</v>
      </c>
    </row>
    <row r="24" spans="1:7" ht="16.5" customHeight="1">
      <c r="A24" s="15"/>
      <c r="B24" s="12" t="s">
        <v>45</v>
      </c>
      <c r="C24" s="15">
        <v>870</v>
      </c>
      <c r="D24" s="16">
        <f>SUM(D18:D23)</f>
        <v>28.041999999999998</v>
      </c>
      <c r="E24" s="16">
        <f t="shared" ref="E24:G24" si="1">SUM(E18:E23)</f>
        <v>27.573999999999998</v>
      </c>
      <c r="F24" s="16">
        <f t="shared" si="1"/>
        <v>74.83</v>
      </c>
      <c r="G24" s="16">
        <f t="shared" si="1"/>
        <v>731.78699999999992</v>
      </c>
    </row>
    <row r="25" spans="1:7" ht="16.5" customHeight="1">
      <c r="A25" s="11"/>
      <c r="B25" s="12" t="s">
        <v>46</v>
      </c>
      <c r="C25" s="11">
        <f>C15+C24</f>
        <v>1400</v>
      </c>
      <c r="D25" s="13">
        <f>D15+D24</f>
        <v>42.361999999999995</v>
      </c>
      <c r="E25" s="13">
        <f t="shared" ref="E25:G25" si="2">E15+E24</f>
        <v>39.634</v>
      </c>
      <c r="F25" s="13">
        <f t="shared" si="2"/>
        <v>136.74</v>
      </c>
      <c r="G25" s="13">
        <f t="shared" si="2"/>
        <v>1181.7369999999999</v>
      </c>
    </row>
    <row r="26" spans="1:7" ht="16.5" customHeight="1">
      <c r="A26" s="44" t="s">
        <v>47</v>
      </c>
      <c r="B26" s="44"/>
      <c r="C26" s="44"/>
      <c r="D26" s="44"/>
      <c r="E26" s="44"/>
      <c r="F26" s="44"/>
      <c r="G26" s="44"/>
    </row>
    <row r="27" spans="1:7" ht="16.5" customHeight="1">
      <c r="A27" s="46" t="s">
        <v>15</v>
      </c>
      <c r="B27" s="46"/>
      <c r="C27" s="46"/>
      <c r="D27" s="46"/>
      <c r="E27" s="46"/>
      <c r="F27" s="46"/>
      <c r="G27" s="46"/>
    </row>
    <row r="28" spans="1:7" ht="29.25" customHeight="1">
      <c r="A28" s="3" t="s">
        <v>16</v>
      </c>
      <c r="B28" s="4" t="s">
        <v>1</v>
      </c>
      <c r="C28" s="3" t="s">
        <v>17</v>
      </c>
      <c r="D28" s="3" t="s">
        <v>18</v>
      </c>
      <c r="E28" s="3" t="s">
        <v>19</v>
      </c>
      <c r="F28" s="3" t="s">
        <v>20</v>
      </c>
      <c r="G28" s="3" t="s">
        <v>21</v>
      </c>
    </row>
    <row r="29" spans="1:7" ht="16.5" customHeight="1">
      <c r="A29" s="4" t="s">
        <v>27</v>
      </c>
      <c r="B29" s="5" t="s">
        <v>48</v>
      </c>
      <c r="C29" s="3">
        <v>60</v>
      </c>
      <c r="D29" s="17">
        <v>1.5</v>
      </c>
      <c r="E29" s="18">
        <v>4.7</v>
      </c>
      <c r="F29" s="19">
        <v>7.3</v>
      </c>
      <c r="G29" s="18">
        <v>78</v>
      </c>
    </row>
    <row r="30" spans="1:7" ht="16.5" customHeight="1">
      <c r="A30" s="4" t="s">
        <v>27</v>
      </c>
      <c r="B30" s="14" t="s">
        <v>49</v>
      </c>
      <c r="C30" s="3">
        <v>205</v>
      </c>
      <c r="D30" s="3">
        <v>12.29</v>
      </c>
      <c r="E30" s="3">
        <v>15.37</v>
      </c>
      <c r="F30" s="3">
        <v>53.67</v>
      </c>
      <c r="G30" s="3">
        <v>408.35</v>
      </c>
    </row>
    <row r="31" spans="1:7" ht="16.5" customHeight="1">
      <c r="A31" s="4" t="s">
        <v>27</v>
      </c>
      <c r="B31" s="5" t="s">
        <v>28</v>
      </c>
      <c r="C31" s="4">
        <v>35</v>
      </c>
      <c r="D31" s="9">
        <v>2.66</v>
      </c>
      <c r="E31" s="9">
        <v>0.28000000000000003</v>
      </c>
      <c r="F31" s="9">
        <v>6.72</v>
      </c>
      <c r="G31" s="9">
        <v>82.04</v>
      </c>
    </row>
    <row r="32" spans="1:7" ht="16.5" customHeight="1">
      <c r="A32" s="3" t="s">
        <v>50</v>
      </c>
      <c r="B32" s="5" t="s">
        <v>51</v>
      </c>
      <c r="C32" s="10" t="s">
        <v>31</v>
      </c>
      <c r="D32" s="6">
        <v>0.25</v>
      </c>
      <c r="E32" s="6">
        <v>0.05</v>
      </c>
      <c r="F32" s="6">
        <v>6.61</v>
      </c>
      <c r="G32" s="6">
        <v>27.9</v>
      </c>
    </row>
    <row r="33" spans="1:7" ht="16.5" customHeight="1">
      <c r="A33" s="11"/>
      <c r="B33" s="12" t="s">
        <v>34</v>
      </c>
      <c r="C33" s="11">
        <v>500</v>
      </c>
      <c r="D33" s="13">
        <f>SUM(D29:D32)</f>
        <v>16.7</v>
      </c>
      <c r="E33" s="13">
        <f>SUM(E29:E32)</f>
        <v>20.400000000000002</v>
      </c>
      <c r="F33" s="13">
        <f>SUM(F29:F32)</f>
        <v>74.3</v>
      </c>
      <c r="G33" s="13">
        <f>SUM(G29:G32)</f>
        <v>596.29</v>
      </c>
    </row>
    <row r="34" spans="1:7" ht="16.5" customHeight="1">
      <c r="A34" s="45" t="s">
        <v>0</v>
      </c>
      <c r="B34" s="45"/>
      <c r="C34" s="45"/>
      <c r="D34" s="45"/>
      <c r="E34" s="45"/>
      <c r="F34" s="45"/>
      <c r="G34" s="45"/>
    </row>
    <row r="35" spans="1:7" ht="30" customHeight="1">
      <c r="A35" s="3" t="s">
        <v>16</v>
      </c>
      <c r="B35" s="4" t="s">
        <v>1</v>
      </c>
      <c r="C35" s="3" t="s">
        <v>17</v>
      </c>
      <c r="D35" s="3" t="s">
        <v>18</v>
      </c>
      <c r="E35" s="3" t="s">
        <v>19</v>
      </c>
      <c r="F35" s="3" t="s">
        <v>20</v>
      </c>
      <c r="G35" s="3" t="s">
        <v>21</v>
      </c>
    </row>
    <row r="36" spans="1:7" ht="16.5" customHeight="1">
      <c r="A36" s="3" t="s">
        <v>35</v>
      </c>
      <c r="B36" s="14" t="s">
        <v>36</v>
      </c>
      <c r="C36" s="3">
        <v>60</v>
      </c>
      <c r="D36" s="3">
        <v>0.66</v>
      </c>
      <c r="E36" s="3">
        <v>0.12</v>
      </c>
      <c r="F36" s="3">
        <v>2.2799999999999998</v>
      </c>
      <c r="G36" s="3">
        <v>12.8</v>
      </c>
    </row>
    <row r="37" spans="1:7" ht="16.5" customHeight="1">
      <c r="A37" s="3" t="s">
        <v>52</v>
      </c>
      <c r="B37" s="5" t="s">
        <v>53</v>
      </c>
      <c r="C37" s="3">
        <v>250</v>
      </c>
      <c r="D37" s="6">
        <v>19.8</v>
      </c>
      <c r="E37" s="6">
        <v>21.38</v>
      </c>
      <c r="F37" s="6">
        <v>53.85</v>
      </c>
      <c r="G37" s="6">
        <v>486</v>
      </c>
    </row>
    <row r="38" spans="1:7" ht="16.5" customHeight="1">
      <c r="A38" s="4" t="s">
        <v>54</v>
      </c>
      <c r="B38" s="20" t="s">
        <v>55</v>
      </c>
      <c r="C38" s="21">
        <v>120</v>
      </c>
      <c r="D38" s="22">
        <v>12.94</v>
      </c>
      <c r="E38" s="22">
        <v>11.97</v>
      </c>
      <c r="F38" s="22">
        <v>18.329999999999998</v>
      </c>
      <c r="G38" s="22">
        <v>232.76</v>
      </c>
    </row>
    <row r="39" spans="1:7" ht="16.5" customHeight="1">
      <c r="A39" s="3" t="s">
        <v>56</v>
      </c>
      <c r="B39" s="5" t="s">
        <v>57</v>
      </c>
      <c r="C39" s="4">
        <v>180</v>
      </c>
      <c r="D39" s="8">
        <v>9.86</v>
      </c>
      <c r="E39" s="8">
        <v>8.33</v>
      </c>
      <c r="F39" s="8">
        <v>43.08</v>
      </c>
      <c r="G39" s="8">
        <v>286.68</v>
      </c>
    </row>
    <row r="40" spans="1:7" ht="16.5" customHeight="1">
      <c r="A40" s="4" t="s">
        <v>27</v>
      </c>
      <c r="B40" s="5" t="s">
        <v>28</v>
      </c>
      <c r="C40" s="4">
        <v>60</v>
      </c>
      <c r="D40" s="9">
        <v>4.5599999999999996</v>
      </c>
      <c r="E40" s="9">
        <v>0.48</v>
      </c>
      <c r="F40" s="9">
        <v>11.52</v>
      </c>
      <c r="G40" s="9">
        <v>140.63999999999999</v>
      </c>
    </row>
    <row r="41" spans="1:7" ht="16.5" customHeight="1">
      <c r="A41" s="3" t="s">
        <v>58</v>
      </c>
      <c r="B41" s="5" t="s">
        <v>59</v>
      </c>
      <c r="C41" s="3">
        <v>200</v>
      </c>
      <c r="D41" s="6">
        <v>0.43</v>
      </c>
      <c r="E41" s="6">
        <v>0.09</v>
      </c>
      <c r="F41" s="6">
        <v>18.34</v>
      </c>
      <c r="G41" s="6">
        <v>75.8</v>
      </c>
    </row>
    <row r="42" spans="1:7" ht="16.5" customHeight="1">
      <c r="A42" s="12"/>
      <c r="B42" s="12" t="s">
        <v>45</v>
      </c>
      <c r="C42" s="15">
        <v>870</v>
      </c>
      <c r="D42" s="16">
        <f>SUM(D36:D41)</f>
        <v>48.25</v>
      </c>
      <c r="E42" s="16">
        <f t="shared" ref="E42:G42" si="3">SUM(E36:E41)</f>
        <v>42.37</v>
      </c>
      <c r="F42" s="16">
        <f t="shared" si="3"/>
        <v>147.4</v>
      </c>
      <c r="G42" s="16">
        <f t="shared" si="3"/>
        <v>1234.68</v>
      </c>
    </row>
    <row r="43" spans="1:7" ht="16.5" customHeight="1">
      <c r="A43" s="11"/>
      <c r="B43" s="12" t="s">
        <v>46</v>
      </c>
      <c r="C43" s="11">
        <v>1370</v>
      </c>
      <c r="D43" s="13">
        <f>D42+D33</f>
        <v>64.95</v>
      </c>
      <c r="E43" s="13">
        <f t="shared" ref="E43:G43" si="4">E42+E33</f>
        <v>62.769999999999996</v>
      </c>
      <c r="F43" s="13">
        <f t="shared" si="4"/>
        <v>221.7</v>
      </c>
      <c r="G43" s="13">
        <f t="shared" si="4"/>
        <v>1830.97</v>
      </c>
    </row>
    <row r="44" spans="1:7" ht="16.5" customHeight="1">
      <c r="A44" s="50"/>
      <c r="B44" s="50"/>
      <c r="C44" s="23"/>
      <c r="D44" s="24"/>
      <c r="E44" s="24"/>
      <c r="F44" s="24"/>
      <c r="G44" s="24"/>
    </row>
    <row r="45" spans="1:7" ht="16.5" customHeight="1">
      <c r="A45" s="49" t="s">
        <v>60</v>
      </c>
      <c r="B45" s="49"/>
      <c r="C45" s="49"/>
      <c r="D45" s="49"/>
      <c r="E45" s="49"/>
      <c r="F45" s="49"/>
      <c r="G45" s="49"/>
    </row>
    <row r="46" spans="1:7" ht="16.5" customHeight="1">
      <c r="A46" s="43" t="s">
        <v>61</v>
      </c>
      <c r="B46" s="43"/>
      <c r="C46" s="43"/>
      <c r="D46" s="43"/>
      <c r="E46" s="43"/>
      <c r="F46" s="43"/>
      <c r="G46" s="43"/>
    </row>
    <row r="47" spans="1:7" ht="16.5" customHeight="1">
      <c r="A47" s="46" t="s">
        <v>15</v>
      </c>
      <c r="B47" s="46"/>
      <c r="C47" s="46"/>
      <c r="D47" s="46"/>
      <c r="E47" s="46"/>
      <c r="F47" s="46"/>
      <c r="G47" s="46"/>
    </row>
    <row r="48" spans="1:7" ht="28.5" customHeight="1">
      <c r="A48" s="3" t="s">
        <v>16</v>
      </c>
      <c r="B48" s="4" t="s">
        <v>1</v>
      </c>
      <c r="C48" s="3" t="s">
        <v>17</v>
      </c>
      <c r="D48" s="3" t="s">
        <v>18</v>
      </c>
      <c r="E48" s="3" t="s">
        <v>19</v>
      </c>
      <c r="F48" s="3" t="s">
        <v>20</v>
      </c>
      <c r="G48" s="3" t="s">
        <v>21</v>
      </c>
    </row>
    <row r="49" spans="1:7" ht="16.5" customHeight="1">
      <c r="A49" s="3" t="s">
        <v>62</v>
      </c>
      <c r="B49" s="5" t="s">
        <v>23</v>
      </c>
      <c r="C49" s="3">
        <v>180</v>
      </c>
      <c r="D49" s="6">
        <v>6.51</v>
      </c>
      <c r="E49" s="6">
        <v>4.28</v>
      </c>
      <c r="F49" s="6">
        <v>24.23</v>
      </c>
      <c r="G49" s="6">
        <v>161.44</v>
      </c>
    </row>
    <row r="50" spans="1:7" ht="16.5" customHeight="1">
      <c r="A50" s="4" t="s">
        <v>27</v>
      </c>
      <c r="B50" s="5" t="s">
        <v>28</v>
      </c>
      <c r="C50" s="4">
        <v>30</v>
      </c>
      <c r="D50" s="9">
        <v>2.2799999999999998</v>
      </c>
      <c r="E50" s="9">
        <v>0.24</v>
      </c>
      <c r="F50" s="9">
        <v>5.76</v>
      </c>
      <c r="G50" s="9">
        <v>70.319999999999993</v>
      </c>
    </row>
    <row r="51" spans="1:7" ht="16.5" customHeight="1">
      <c r="A51" s="3" t="s">
        <v>63</v>
      </c>
      <c r="B51" s="20" t="s">
        <v>64</v>
      </c>
      <c r="C51" s="10" t="s">
        <v>31</v>
      </c>
      <c r="D51" s="6">
        <v>0.31</v>
      </c>
      <c r="E51" s="6">
        <v>0.1</v>
      </c>
      <c r="F51" s="6">
        <v>7.25</v>
      </c>
      <c r="G51" s="6">
        <v>31.2</v>
      </c>
    </row>
    <row r="52" spans="1:7" ht="16.5" customHeight="1">
      <c r="A52" s="4" t="s">
        <v>27</v>
      </c>
      <c r="B52" s="5" t="s">
        <v>65</v>
      </c>
      <c r="C52" s="10" t="s">
        <v>66</v>
      </c>
      <c r="D52" s="6">
        <v>5.6</v>
      </c>
      <c r="E52" s="6">
        <v>4.38</v>
      </c>
      <c r="F52" s="6">
        <v>8.18</v>
      </c>
      <c r="G52" s="6">
        <v>94.52</v>
      </c>
    </row>
    <row r="53" spans="1:7" ht="16.5" customHeight="1">
      <c r="A53" s="11" t="s">
        <v>67</v>
      </c>
      <c r="B53" s="12" t="s">
        <v>34</v>
      </c>
      <c r="C53" s="11">
        <v>505</v>
      </c>
      <c r="D53" s="13">
        <f>SUM(D49:D52)</f>
        <v>14.7</v>
      </c>
      <c r="E53" s="13">
        <f t="shared" ref="E53:G53" si="5">SUM(E49:E52)</f>
        <v>9</v>
      </c>
      <c r="F53" s="13">
        <f t="shared" si="5"/>
        <v>45.42</v>
      </c>
      <c r="G53" s="13">
        <f t="shared" si="5"/>
        <v>357.47999999999996</v>
      </c>
    </row>
    <row r="54" spans="1:7" ht="16.5" customHeight="1">
      <c r="A54" s="45" t="s">
        <v>0</v>
      </c>
      <c r="B54" s="45"/>
      <c r="C54" s="45"/>
      <c r="D54" s="45"/>
      <c r="E54" s="45"/>
      <c r="F54" s="45"/>
      <c r="G54" s="45"/>
    </row>
    <row r="55" spans="1:7" ht="30" customHeight="1">
      <c r="A55" s="3" t="s">
        <v>16</v>
      </c>
      <c r="B55" s="4" t="s">
        <v>1</v>
      </c>
      <c r="C55" s="3" t="s">
        <v>17</v>
      </c>
      <c r="D55" s="3" t="s">
        <v>18</v>
      </c>
      <c r="E55" s="3" t="s">
        <v>19</v>
      </c>
      <c r="F55" s="3" t="s">
        <v>20</v>
      </c>
      <c r="G55" s="3" t="s">
        <v>21</v>
      </c>
    </row>
    <row r="56" spans="1:7" ht="16.5" customHeight="1">
      <c r="A56" s="3" t="s">
        <v>35</v>
      </c>
      <c r="B56" s="14" t="s">
        <v>36</v>
      </c>
      <c r="C56" s="3">
        <v>60</v>
      </c>
      <c r="D56" s="3">
        <v>0.48</v>
      </c>
      <c r="E56" s="3">
        <v>0.06</v>
      </c>
      <c r="F56" s="3">
        <v>1.5</v>
      </c>
      <c r="G56" s="3">
        <v>8.5</v>
      </c>
    </row>
    <row r="57" spans="1:7" ht="16.5" customHeight="1">
      <c r="A57" s="3" t="s">
        <v>68</v>
      </c>
      <c r="B57" s="14" t="s">
        <v>69</v>
      </c>
      <c r="C57" s="3">
        <v>250</v>
      </c>
      <c r="D57" s="8">
        <v>2.1</v>
      </c>
      <c r="E57" s="8">
        <v>5.09</v>
      </c>
      <c r="F57" s="8">
        <v>12.69</v>
      </c>
      <c r="G57" s="8">
        <v>114.5</v>
      </c>
    </row>
    <row r="58" spans="1:7" ht="16.5" customHeight="1">
      <c r="A58" s="3" t="s">
        <v>70</v>
      </c>
      <c r="B58" s="14" t="s">
        <v>71</v>
      </c>
      <c r="C58" s="3">
        <v>100</v>
      </c>
      <c r="D58" s="8">
        <v>13.85</v>
      </c>
      <c r="E58" s="8">
        <v>7.41</v>
      </c>
      <c r="F58" s="8">
        <v>6.29</v>
      </c>
      <c r="G58" s="8">
        <v>147.19999999999999</v>
      </c>
    </row>
    <row r="59" spans="1:7" ht="16.5" customHeight="1">
      <c r="A59" s="3" t="s">
        <v>72</v>
      </c>
      <c r="B59" s="14" t="s">
        <v>2</v>
      </c>
      <c r="C59" s="3">
        <v>180</v>
      </c>
      <c r="D59" s="8">
        <v>3.6720000000000002</v>
      </c>
      <c r="E59" s="8">
        <v>7.2720000000000002</v>
      </c>
      <c r="F59" s="8">
        <v>24.552</v>
      </c>
      <c r="G59" s="8">
        <v>181.08</v>
      </c>
    </row>
    <row r="60" spans="1:7" ht="16.5" customHeight="1">
      <c r="A60" s="4" t="s">
        <v>27</v>
      </c>
      <c r="B60" s="5" t="s">
        <v>28</v>
      </c>
      <c r="C60" s="4">
        <v>60</v>
      </c>
      <c r="D60" s="9">
        <v>4.5599999999999996</v>
      </c>
      <c r="E60" s="9">
        <v>0.48</v>
      </c>
      <c r="F60" s="9">
        <v>11.52</v>
      </c>
      <c r="G60" s="9">
        <v>140.63999999999999</v>
      </c>
    </row>
    <row r="61" spans="1:7" ht="16.5" customHeight="1">
      <c r="A61" s="3" t="s">
        <v>73</v>
      </c>
      <c r="B61" s="2" t="s">
        <v>74</v>
      </c>
      <c r="C61" s="4">
        <v>200</v>
      </c>
      <c r="D61" s="8">
        <v>0.47</v>
      </c>
      <c r="E61" s="8">
        <v>0</v>
      </c>
      <c r="F61" s="8">
        <v>19.78</v>
      </c>
      <c r="G61" s="8">
        <v>81</v>
      </c>
    </row>
    <row r="62" spans="1:7" ht="16.5" customHeight="1">
      <c r="A62" s="15"/>
      <c r="B62" s="12" t="s">
        <v>45</v>
      </c>
      <c r="C62" s="15">
        <f>SUM(C56:C61)</f>
        <v>850</v>
      </c>
      <c r="D62" s="16">
        <f>SUM(D56:D61)</f>
        <v>25.131999999999998</v>
      </c>
      <c r="E62" s="16">
        <f t="shared" ref="E62:G62" si="6">SUM(E56:E61)</f>
        <v>20.312000000000001</v>
      </c>
      <c r="F62" s="16">
        <f t="shared" si="6"/>
        <v>76.331999999999994</v>
      </c>
      <c r="G62" s="16">
        <f t="shared" si="6"/>
        <v>672.92</v>
      </c>
    </row>
    <row r="63" spans="1:7" ht="16.5" customHeight="1">
      <c r="A63" s="11"/>
      <c r="B63" s="12" t="s">
        <v>46</v>
      </c>
      <c r="C63" s="11">
        <f>C53+C62</f>
        <v>1355</v>
      </c>
      <c r="D63" s="13">
        <f>D62+D53</f>
        <v>39.831999999999994</v>
      </c>
      <c r="E63" s="13">
        <f t="shared" ref="E63:G63" si="7">E62+E53</f>
        <v>29.312000000000001</v>
      </c>
      <c r="F63" s="13">
        <f t="shared" si="7"/>
        <v>121.752</v>
      </c>
      <c r="G63" s="13">
        <f t="shared" si="7"/>
        <v>1030.3999999999999</v>
      </c>
    </row>
    <row r="64" spans="1:7" ht="16.5" customHeight="1">
      <c r="A64" s="44" t="s">
        <v>75</v>
      </c>
      <c r="B64" s="44"/>
      <c r="C64" s="44"/>
      <c r="D64" s="44"/>
      <c r="E64" s="44"/>
      <c r="F64" s="44"/>
      <c r="G64" s="44"/>
    </row>
    <row r="65" spans="1:7" ht="16.5" customHeight="1">
      <c r="A65" s="46" t="s">
        <v>15</v>
      </c>
      <c r="B65" s="46"/>
      <c r="C65" s="46"/>
      <c r="D65" s="46"/>
      <c r="E65" s="46"/>
      <c r="F65" s="46"/>
      <c r="G65" s="46"/>
    </row>
    <row r="66" spans="1:7" ht="30" customHeight="1">
      <c r="A66" s="3" t="s">
        <v>16</v>
      </c>
      <c r="B66" s="4" t="s">
        <v>1</v>
      </c>
      <c r="C66" s="3" t="s">
        <v>17</v>
      </c>
      <c r="D66" s="3" t="s">
        <v>18</v>
      </c>
      <c r="E66" s="3" t="s">
        <v>19</v>
      </c>
      <c r="F66" s="3" t="s">
        <v>20</v>
      </c>
      <c r="G66" s="3" t="s">
        <v>21</v>
      </c>
    </row>
    <row r="67" spans="1:7" ht="29.25" customHeight="1">
      <c r="A67" s="3" t="s">
        <v>76</v>
      </c>
      <c r="B67" s="5" t="s">
        <v>156</v>
      </c>
      <c r="C67" s="3">
        <v>170</v>
      </c>
      <c r="D67" s="6">
        <v>29.33</v>
      </c>
      <c r="E67" s="6">
        <v>20.29</v>
      </c>
      <c r="F67" s="6">
        <v>52.78</v>
      </c>
      <c r="G67" s="6">
        <v>507.33</v>
      </c>
    </row>
    <row r="68" spans="1:7" ht="16.5" customHeight="1">
      <c r="A68" s="4" t="s">
        <v>27</v>
      </c>
      <c r="B68" s="5" t="s">
        <v>28</v>
      </c>
      <c r="C68" s="4">
        <v>30</v>
      </c>
      <c r="D68" s="9">
        <v>2.2799999999999998</v>
      </c>
      <c r="E68" s="9">
        <v>0.24</v>
      </c>
      <c r="F68" s="9">
        <v>5.76</v>
      </c>
      <c r="G68" s="9">
        <v>70.319999999999993</v>
      </c>
    </row>
    <row r="69" spans="1:7" ht="16.5" customHeight="1">
      <c r="A69" s="3" t="s">
        <v>29</v>
      </c>
      <c r="B69" s="5" t="s">
        <v>30</v>
      </c>
      <c r="C69" s="10" t="s">
        <v>31</v>
      </c>
      <c r="D69" s="6">
        <v>1.04</v>
      </c>
      <c r="E69" s="6">
        <v>0.04</v>
      </c>
      <c r="F69" s="6">
        <v>5.42</v>
      </c>
      <c r="G69" s="6">
        <v>26.8</v>
      </c>
    </row>
    <row r="70" spans="1:7" ht="16.5" customHeight="1">
      <c r="A70" s="4" t="s">
        <v>27</v>
      </c>
      <c r="B70" s="5" t="s">
        <v>78</v>
      </c>
      <c r="C70" s="10" t="s">
        <v>66</v>
      </c>
      <c r="D70" s="6">
        <v>7.6</v>
      </c>
      <c r="E70" s="6">
        <v>8.8000000000000007</v>
      </c>
      <c r="F70" s="6">
        <v>56.4</v>
      </c>
      <c r="G70" s="6">
        <v>334</v>
      </c>
    </row>
    <row r="71" spans="1:7" ht="16.5" customHeight="1">
      <c r="A71" s="11"/>
      <c r="B71" s="12" t="s">
        <v>34</v>
      </c>
      <c r="C71" s="11">
        <v>510</v>
      </c>
      <c r="D71" s="16">
        <f>SUM(D67:D70)</f>
        <v>40.25</v>
      </c>
      <c r="E71" s="16">
        <f t="shared" ref="E71:G71" si="8">SUM(E67:E70)</f>
        <v>29.369999999999997</v>
      </c>
      <c r="F71" s="16">
        <f t="shared" si="8"/>
        <v>120.36</v>
      </c>
      <c r="G71" s="16">
        <f t="shared" si="8"/>
        <v>938.44999999999993</v>
      </c>
    </row>
    <row r="72" spans="1:7" ht="16.5" customHeight="1">
      <c r="A72" s="45" t="s">
        <v>0</v>
      </c>
      <c r="B72" s="45"/>
      <c r="C72" s="45"/>
      <c r="D72" s="45"/>
      <c r="E72" s="45"/>
      <c r="F72" s="45"/>
      <c r="G72" s="45"/>
    </row>
    <row r="73" spans="1:7" ht="30" customHeight="1">
      <c r="A73" s="3" t="s">
        <v>16</v>
      </c>
      <c r="B73" s="4" t="s">
        <v>1</v>
      </c>
      <c r="C73" s="3" t="s">
        <v>17</v>
      </c>
      <c r="D73" s="3" t="s">
        <v>18</v>
      </c>
      <c r="E73" s="3" t="s">
        <v>19</v>
      </c>
      <c r="F73" s="3" t="s">
        <v>20</v>
      </c>
      <c r="G73" s="3" t="s">
        <v>21</v>
      </c>
    </row>
    <row r="74" spans="1:7" ht="16.5" customHeight="1">
      <c r="A74" s="3" t="s">
        <v>35</v>
      </c>
      <c r="B74" s="14" t="s">
        <v>36</v>
      </c>
      <c r="C74" s="3">
        <v>60</v>
      </c>
      <c r="D74" s="3">
        <v>0.66</v>
      </c>
      <c r="E74" s="3">
        <v>0.12</v>
      </c>
      <c r="F74" s="3">
        <v>2.2799999999999998</v>
      </c>
      <c r="G74" s="3">
        <v>12.8</v>
      </c>
    </row>
    <row r="75" spans="1:7" ht="16.5" customHeight="1">
      <c r="A75" s="3" t="s">
        <v>79</v>
      </c>
      <c r="B75" s="5" t="s">
        <v>80</v>
      </c>
      <c r="C75" s="3">
        <v>250</v>
      </c>
      <c r="D75" s="6">
        <v>2.99</v>
      </c>
      <c r="E75" s="6">
        <v>3.38</v>
      </c>
      <c r="F75" s="6">
        <v>7.44</v>
      </c>
      <c r="G75" s="6">
        <v>72.16</v>
      </c>
    </row>
    <row r="76" spans="1:7" ht="16.5" customHeight="1">
      <c r="A76" s="3" t="s">
        <v>81</v>
      </c>
      <c r="B76" s="5" t="s">
        <v>82</v>
      </c>
      <c r="C76" s="3">
        <v>100</v>
      </c>
      <c r="D76" s="6">
        <v>9.9</v>
      </c>
      <c r="E76" s="6">
        <v>14.24</v>
      </c>
      <c r="F76" s="6">
        <v>13.36</v>
      </c>
      <c r="G76" s="6">
        <v>224.28</v>
      </c>
    </row>
    <row r="77" spans="1:7" s="26" customFormat="1" ht="16.5" customHeight="1">
      <c r="A77" s="3" t="s">
        <v>83</v>
      </c>
      <c r="B77" s="5" t="s">
        <v>4</v>
      </c>
      <c r="C77" s="3">
        <v>180</v>
      </c>
      <c r="D77" s="25">
        <v>4.25</v>
      </c>
      <c r="E77" s="25">
        <v>8.75</v>
      </c>
      <c r="F77" s="25">
        <v>44.2</v>
      </c>
      <c r="G77" s="25">
        <v>272.25</v>
      </c>
    </row>
    <row r="78" spans="1:7" ht="16.5" customHeight="1">
      <c r="A78" s="4" t="s">
        <v>27</v>
      </c>
      <c r="B78" s="5" t="s">
        <v>28</v>
      </c>
      <c r="C78" s="4">
        <v>60</v>
      </c>
      <c r="D78" s="9">
        <v>4.5599999999999996</v>
      </c>
      <c r="E78" s="9">
        <v>0.48</v>
      </c>
      <c r="F78" s="9">
        <v>11.52</v>
      </c>
      <c r="G78" s="9">
        <v>140.63999999999999</v>
      </c>
    </row>
    <row r="79" spans="1:7" ht="16.5" customHeight="1">
      <c r="A79" s="3" t="s">
        <v>84</v>
      </c>
      <c r="B79" s="5" t="s">
        <v>44</v>
      </c>
      <c r="C79" s="3">
        <v>200</v>
      </c>
      <c r="D79" s="6">
        <v>0.23</v>
      </c>
      <c r="E79" s="6">
        <v>0.95</v>
      </c>
      <c r="F79" s="6">
        <v>7.4</v>
      </c>
      <c r="G79" s="6">
        <v>39</v>
      </c>
    </row>
    <row r="80" spans="1:7" ht="16.5" customHeight="1">
      <c r="A80" s="15"/>
      <c r="B80" s="12" t="s">
        <v>45</v>
      </c>
      <c r="C80" s="15">
        <f>SUM(C74:C79)</f>
        <v>850</v>
      </c>
      <c r="D80" s="16">
        <f>SUM(D74:D79)</f>
        <v>22.59</v>
      </c>
      <c r="E80" s="16">
        <f t="shared" ref="E80:G80" si="9">SUM(E74:E79)</f>
        <v>27.92</v>
      </c>
      <c r="F80" s="16">
        <f t="shared" si="9"/>
        <v>86.2</v>
      </c>
      <c r="G80" s="16">
        <f t="shared" si="9"/>
        <v>761.13</v>
      </c>
    </row>
    <row r="81" spans="1:7" ht="16.5" customHeight="1">
      <c r="A81" s="11"/>
      <c r="B81" s="12" t="s">
        <v>46</v>
      </c>
      <c r="C81" s="11">
        <f>C80+C71</f>
        <v>1360</v>
      </c>
      <c r="D81" s="13">
        <f>D80+D71</f>
        <v>62.84</v>
      </c>
      <c r="E81" s="13">
        <f t="shared" ref="E81:G81" si="10">E80+E71</f>
        <v>57.29</v>
      </c>
      <c r="F81" s="13">
        <f t="shared" si="10"/>
        <v>206.56</v>
      </c>
      <c r="G81" s="13">
        <f t="shared" si="10"/>
        <v>1699.58</v>
      </c>
    </row>
    <row r="82" spans="1:7" ht="16.5" customHeight="1">
      <c r="A82" s="47" t="s">
        <v>60</v>
      </c>
      <c r="B82" s="47"/>
      <c r="C82" s="47"/>
      <c r="D82" s="47"/>
      <c r="E82" s="47"/>
      <c r="F82" s="47"/>
      <c r="G82" s="47"/>
    </row>
    <row r="83" spans="1:7" ht="16.5" customHeight="1">
      <c r="A83" s="43" t="s">
        <v>85</v>
      </c>
      <c r="B83" s="43"/>
      <c r="C83" s="43"/>
      <c r="D83" s="43"/>
      <c r="E83" s="43"/>
      <c r="F83" s="43"/>
      <c r="G83" s="43"/>
    </row>
    <row r="84" spans="1:7" ht="16.5" customHeight="1">
      <c r="A84" s="46" t="s">
        <v>15</v>
      </c>
      <c r="B84" s="46"/>
      <c r="C84" s="46"/>
      <c r="D84" s="46"/>
      <c r="E84" s="46"/>
      <c r="F84" s="46"/>
      <c r="G84" s="46"/>
    </row>
    <row r="85" spans="1:7" ht="29.25" customHeight="1">
      <c r="A85" s="3" t="s">
        <v>16</v>
      </c>
      <c r="B85" s="4" t="s">
        <v>1</v>
      </c>
      <c r="C85" s="3" t="s">
        <v>17</v>
      </c>
      <c r="D85" s="3" t="s">
        <v>18</v>
      </c>
      <c r="E85" s="3" t="s">
        <v>19</v>
      </c>
      <c r="F85" s="3" t="s">
        <v>20</v>
      </c>
      <c r="G85" s="3" t="s">
        <v>21</v>
      </c>
    </row>
    <row r="86" spans="1:7" ht="16.5" customHeight="1">
      <c r="A86" s="3" t="s">
        <v>86</v>
      </c>
      <c r="B86" s="5" t="s">
        <v>87</v>
      </c>
      <c r="C86" s="3">
        <v>180</v>
      </c>
      <c r="D86" s="6">
        <v>12.18</v>
      </c>
      <c r="E86" s="6">
        <v>14.33</v>
      </c>
      <c r="F86" s="6">
        <v>30.7</v>
      </c>
      <c r="G86" s="6">
        <v>300.95999999999998</v>
      </c>
    </row>
    <row r="87" spans="1:7" ht="16.5" customHeight="1">
      <c r="A87" s="3" t="s">
        <v>88</v>
      </c>
      <c r="B87" s="5" t="s">
        <v>89</v>
      </c>
      <c r="C87" s="10" t="s">
        <v>66</v>
      </c>
      <c r="D87" s="6">
        <v>5.08</v>
      </c>
      <c r="E87" s="6">
        <v>4.5999999999999996</v>
      </c>
      <c r="F87" s="6">
        <v>0.28000000000000003</v>
      </c>
      <c r="G87" s="6">
        <v>63</v>
      </c>
    </row>
    <row r="88" spans="1:7" ht="16.5" customHeight="1">
      <c r="A88" s="4" t="s">
        <v>27</v>
      </c>
      <c r="B88" s="5" t="s">
        <v>28</v>
      </c>
      <c r="C88" s="4">
        <v>30</v>
      </c>
      <c r="D88" s="9">
        <v>2.2799999999999998</v>
      </c>
      <c r="E88" s="9">
        <v>0.24</v>
      </c>
      <c r="F88" s="9">
        <v>5.76</v>
      </c>
      <c r="G88" s="9">
        <v>70.319999999999993</v>
      </c>
    </row>
    <row r="89" spans="1:7" ht="16.5" customHeight="1">
      <c r="A89" s="3" t="s">
        <v>50</v>
      </c>
      <c r="B89" s="5" t="s">
        <v>51</v>
      </c>
      <c r="C89" s="10" t="s">
        <v>31</v>
      </c>
      <c r="D89" s="6">
        <v>0.25</v>
      </c>
      <c r="E89" s="6">
        <v>0.05</v>
      </c>
      <c r="F89" s="6">
        <v>6.61</v>
      </c>
      <c r="G89" s="6">
        <v>27.9</v>
      </c>
    </row>
    <row r="90" spans="1:7" ht="16.5" customHeight="1">
      <c r="A90" s="4" t="s">
        <v>27</v>
      </c>
      <c r="B90" s="5" t="s">
        <v>90</v>
      </c>
      <c r="C90" s="10" t="s">
        <v>31</v>
      </c>
      <c r="D90" s="6">
        <v>1</v>
      </c>
      <c r="E90" s="6">
        <v>0.2</v>
      </c>
      <c r="F90" s="6">
        <v>20.2</v>
      </c>
      <c r="G90" s="6">
        <v>92</v>
      </c>
    </row>
    <row r="91" spans="1:7" ht="16.5" customHeight="1">
      <c r="A91" s="11"/>
      <c r="B91" s="12" t="s">
        <v>34</v>
      </c>
      <c r="C91" s="11">
        <v>650</v>
      </c>
      <c r="D91" s="13">
        <f>SUM(D86:D90)</f>
        <v>20.79</v>
      </c>
      <c r="E91" s="13">
        <f t="shared" ref="E91:G91" si="11">SUM(E86:E90)</f>
        <v>19.419999999999998</v>
      </c>
      <c r="F91" s="13">
        <f t="shared" si="11"/>
        <v>63.55</v>
      </c>
      <c r="G91" s="13">
        <f t="shared" si="11"/>
        <v>554.17999999999995</v>
      </c>
    </row>
    <row r="92" spans="1:7" ht="16.5" customHeight="1">
      <c r="A92" s="45" t="s">
        <v>0</v>
      </c>
      <c r="B92" s="45"/>
      <c r="C92" s="45"/>
      <c r="D92" s="45"/>
      <c r="E92" s="45"/>
      <c r="F92" s="45"/>
      <c r="G92" s="45"/>
    </row>
    <row r="93" spans="1:7" ht="32.25" customHeight="1">
      <c r="A93" s="3" t="s">
        <v>16</v>
      </c>
      <c r="B93" s="4" t="s">
        <v>1</v>
      </c>
      <c r="C93" s="3" t="s">
        <v>17</v>
      </c>
      <c r="D93" s="3" t="s">
        <v>18</v>
      </c>
      <c r="E93" s="3" t="s">
        <v>19</v>
      </c>
      <c r="F93" s="3" t="s">
        <v>20</v>
      </c>
      <c r="G93" s="3" t="s">
        <v>21</v>
      </c>
    </row>
    <row r="94" spans="1:7" ht="16.5" customHeight="1">
      <c r="A94" s="3" t="s">
        <v>35</v>
      </c>
      <c r="B94" s="14" t="s">
        <v>36</v>
      </c>
      <c r="C94" s="3">
        <v>60</v>
      </c>
      <c r="D94" s="3">
        <v>0.48</v>
      </c>
      <c r="E94" s="3">
        <v>0.06</v>
      </c>
      <c r="F94" s="3">
        <v>1.5</v>
      </c>
      <c r="G94" s="3">
        <v>8.5</v>
      </c>
    </row>
    <row r="95" spans="1:7" ht="16.5" customHeight="1">
      <c r="A95" s="3" t="s">
        <v>91</v>
      </c>
      <c r="B95" s="5" t="s">
        <v>92</v>
      </c>
      <c r="C95" s="4">
        <v>250</v>
      </c>
      <c r="D95" s="8">
        <v>1.79</v>
      </c>
      <c r="E95" s="8">
        <v>3.95</v>
      </c>
      <c r="F95" s="8">
        <v>7.76</v>
      </c>
      <c r="G95" s="8">
        <v>73.8</v>
      </c>
    </row>
    <row r="96" spans="1:7" ht="16.5" customHeight="1">
      <c r="A96" s="4" t="s">
        <v>54</v>
      </c>
      <c r="B96" s="27" t="s">
        <v>93</v>
      </c>
      <c r="C96" s="4">
        <v>120</v>
      </c>
      <c r="D96" s="22">
        <v>11.09</v>
      </c>
      <c r="E96" s="22">
        <v>14.04</v>
      </c>
      <c r="F96" s="22">
        <v>9.32</v>
      </c>
      <c r="G96" s="22">
        <v>208</v>
      </c>
    </row>
    <row r="97" spans="1:7" ht="16.5" customHeight="1">
      <c r="A97" s="3" t="s">
        <v>94</v>
      </c>
      <c r="B97" s="5" t="s">
        <v>95</v>
      </c>
      <c r="C97" s="3">
        <v>180</v>
      </c>
      <c r="D97" s="6">
        <v>5.57</v>
      </c>
      <c r="E97" s="6">
        <v>9.35</v>
      </c>
      <c r="F97" s="6">
        <v>39.49</v>
      </c>
      <c r="G97" s="6">
        <v>264</v>
      </c>
    </row>
    <row r="98" spans="1:7" ht="16.5" customHeight="1">
      <c r="A98" s="4" t="s">
        <v>27</v>
      </c>
      <c r="B98" s="5" t="s">
        <v>28</v>
      </c>
      <c r="C98" s="4">
        <v>60</v>
      </c>
      <c r="D98" s="9">
        <v>4.5599999999999996</v>
      </c>
      <c r="E98" s="9">
        <v>0.48</v>
      </c>
      <c r="F98" s="9">
        <v>11.52</v>
      </c>
      <c r="G98" s="9">
        <v>140.63999999999999</v>
      </c>
    </row>
    <row r="99" spans="1:7" ht="16.5" customHeight="1">
      <c r="A99" s="3" t="s">
        <v>43</v>
      </c>
      <c r="B99" s="5" t="s">
        <v>44</v>
      </c>
      <c r="C99" s="3">
        <v>200</v>
      </c>
      <c r="D99" s="6">
        <v>0.09</v>
      </c>
      <c r="E99" s="6">
        <v>0</v>
      </c>
      <c r="F99" s="6">
        <v>7.23</v>
      </c>
      <c r="G99" s="6">
        <v>29.3</v>
      </c>
    </row>
    <row r="100" spans="1:7" ht="16.5" customHeight="1">
      <c r="A100" s="15"/>
      <c r="B100" s="12" t="s">
        <v>45</v>
      </c>
      <c r="C100" s="15">
        <v>870</v>
      </c>
      <c r="D100" s="16">
        <f>SUM(D94:D99)</f>
        <v>23.58</v>
      </c>
      <c r="E100" s="16">
        <f t="shared" ref="E100:G100" si="12">SUM(E94:E99)</f>
        <v>27.88</v>
      </c>
      <c r="F100" s="16">
        <f t="shared" si="12"/>
        <v>76.820000000000007</v>
      </c>
      <c r="G100" s="16">
        <f t="shared" si="12"/>
        <v>724.2399999999999</v>
      </c>
    </row>
    <row r="101" spans="1:7" ht="16.5" customHeight="1">
      <c r="A101" s="11"/>
      <c r="B101" s="12" t="s">
        <v>46</v>
      </c>
      <c r="C101" s="11">
        <v>1520</v>
      </c>
      <c r="D101" s="13">
        <f>D100+D91</f>
        <v>44.37</v>
      </c>
      <c r="E101" s="13">
        <f t="shared" ref="E101:G101" si="13">E100+E91</f>
        <v>47.3</v>
      </c>
      <c r="F101" s="13">
        <f t="shared" si="13"/>
        <v>140.37</v>
      </c>
      <c r="G101" s="13">
        <f t="shared" si="13"/>
        <v>1278.4199999999998</v>
      </c>
    </row>
    <row r="102" spans="1:7" ht="16.5" customHeight="1">
      <c r="A102" s="47" t="s">
        <v>60</v>
      </c>
      <c r="B102" s="47"/>
      <c r="C102" s="47"/>
      <c r="D102" s="47"/>
      <c r="E102" s="47"/>
      <c r="F102" s="47"/>
      <c r="G102" s="47"/>
    </row>
    <row r="103" spans="1:7" ht="16.5" customHeight="1">
      <c r="A103" s="43" t="s">
        <v>96</v>
      </c>
      <c r="B103" s="43"/>
      <c r="C103" s="43"/>
      <c r="D103" s="43"/>
      <c r="E103" s="43"/>
      <c r="F103" s="43"/>
      <c r="G103" s="43"/>
    </row>
    <row r="104" spans="1:7" ht="16.5" customHeight="1">
      <c r="A104" s="46" t="s">
        <v>15</v>
      </c>
      <c r="B104" s="46"/>
      <c r="C104" s="46"/>
      <c r="D104" s="46"/>
      <c r="E104" s="46"/>
      <c r="F104" s="46"/>
      <c r="G104" s="46"/>
    </row>
    <row r="105" spans="1:7" ht="35.25" customHeight="1">
      <c r="A105" s="3" t="s">
        <v>16</v>
      </c>
      <c r="B105" s="4" t="s">
        <v>1</v>
      </c>
      <c r="C105" s="3" t="s">
        <v>17</v>
      </c>
      <c r="D105" s="3" t="s">
        <v>18</v>
      </c>
      <c r="E105" s="3" t="s">
        <v>19</v>
      </c>
      <c r="F105" s="3" t="s">
        <v>20</v>
      </c>
      <c r="G105" s="3" t="s">
        <v>21</v>
      </c>
    </row>
    <row r="106" spans="1:7" ht="16.5" customHeight="1">
      <c r="A106" s="3" t="s">
        <v>22</v>
      </c>
      <c r="B106" s="5" t="s">
        <v>23</v>
      </c>
      <c r="C106" s="3">
        <v>180</v>
      </c>
      <c r="D106" s="6">
        <v>5.7</v>
      </c>
      <c r="E106" s="6">
        <v>5.4</v>
      </c>
      <c r="F106" s="6">
        <v>25.5</v>
      </c>
      <c r="G106" s="6">
        <v>173.36</v>
      </c>
    </row>
    <row r="107" spans="1:7" ht="16.5" customHeight="1">
      <c r="A107" s="3" t="s">
        <v>97</v>
      </c>
      <c r="B107" s="5" t="s">
        <v>98</v>
      </c>
      <c r="C107" s="10" t="s">
        <v>99</v>
      </c>
      <c r="D107" s="6">
        <v>0.06</v>
      </c>
      <c r="E107" s="6">
        <v>8.25</v>
      </c>
      <c r="F107" s="6">
        <v>0.08</v>
      </c>
      <c r="G107" s="6">
        <v>74.8</v>
      </c>
    </row>
    <row r="108" spans="1:7" ht="16.5" customHeight="1">
      <c r="A108" s="4" t="s">
        <v>27</v>
      </c>
      <c r="B108" s="5" t="s">
        <v>28</v>
      </c>
      <c r="C108" s="4">
        <v>30</v>
      </c>
      <c r="D108" s="9">
        <v>2.2799999999999998</v>
      </c>
      <c r="E108" s="9">
        <v>0.24</v>
      </c>
      <c r="F108" s="9">
        <v>5.76</v>
      </c>
      <c r="G108" s="9">
        <v>70.319999999999993</v>
      </c>
    </row>
    <row r="109" spans="1:7" ht="16.5" customHeight="1">
      <c r="A109" s="3" t="s">
        <v>63</v>
      </c>
      <c r="B109" s="20" t="s">
        <v>64</v>
      </c>
      <c r="C109" s="10" t="s">
        <v>31</v>
      </c>
      <c r="D109" s="6">
        <v>0.31</v>
      </c>
      <c r="E109" s="6">
        <v>0.1</v>
      </c>
      <c r="F109" s="6">
        <v>7.25</v>
      </c>
      <c r="G109" s="6">
        <v>31.2</v>
      </c>
    </row>
    <row r="110" spans="1:7" ht="16.5" customHeight="1">
      <c r="A110" s="4" t="s">
        <v>27</v>
      </c>
      <c r="B110" s="5" t="s">
        <v>32</v>
      </c>
      <c r="C110" s="10" t="s">
        <v>33</v>
      </c>
      <c r="D110" s="6">
        <v>0.92</v>
      </c>
      <c r="E110" s="6">
        <v>0.92</v>
      </c>
      <c r="F110" s="6">
        <v>22.54</v>
      </c>
      <c r="G110" s="6">
        <v>102.12</v>
      </c>
    </row>
    <row r="111" spans="1:7" ht="16.5" customHeight="1">
      <c r="A111" s="11"/>
      <c r="B111" s="12" t="s">
        <v>34</v>
      </c>
      <c r="C111" s="11">
        <v>520</v>
      </c>
      <c r="D111" s="13">
        <f>SUM(D106:D110)</f>
        <v>9.27</v>
      </c>
      <c r="E111" s="13">
        <f t="shared" ref="E111:G111" si="14">SUM(E106:E110)</f>
        <v>14.91</v>
      </c>
      <c r="F111" s="13">
        <f t="shared" si="14"/>
        <v>61.129999999999995</v>
      </c>
      <c r="G111" s="13">
        <f t="shared" si="14"/>
        <v>451.8</v>
      </c>
    </row>
    <row r="112" spans="1:7" ht="16.5" customHeight="1">
      <c r="A112" s="45" t="s">
        <v>0</v>
      </c>
      <c r="B112" s="45"/>
      <c r="C112" s="45"/>
      <c r="D112" s="45"/>
      <c r="E112" s="45"/>
      <c r="F112" s="45"/>
      <c r="G112" s="45"/>
    </row>
    <row r="113" spans="1:7" ht="27.75" customHeight="1">
      <c r="A113" s="3" t="s">
        <v>16</v>
      </c>
      <c r="B113" s="4" t="s">
        <v>1</v>
      </c>
      <c r="C113" s="3" t="s">
        <v>17</v>
      </c>
      <c r="D113" s="3" t="s">
        <v>18</v>
      </c>
      <c r="E113" s="3" t="s">
        <v>19</v>
      </c>
      <c r="F113" s="3" t="s">
        <v>20</v>
      </c>
      <c r="G113" s="3" t="s">
        <v>21</v>
      </c>
    </row>
    <row r="114" spans="1:7" ht="16.5" customHeight="1">
      <c r="A114" s="3" t="s">
        <v>100</v>
      </c>
      <c r="B114" s="14" t="s">
        <v>36</v>
      </c>
      <c r="C114" s="3">
        <v>60</v>
      </c>
      <c r="D114" s="3">
        <v>0.66</v>
      </c>
      <c r="E114" s="3">
        <v>0.06</v>
      </c>
      <c r="F114" s="3">
        <v>2.1</v>
      </c>
      <c r="G114" s="3">
        <v>12</v>
      </c>
    </row>
    <row r="115" spans="1:7" ht="16.5" customHeight="1">
      <c r="A115" s="3" t="s">
        <v>101</v>
      </c>
      <c r="B115" s="5" t="s">
        <v>102</v>
      </c>
      <c r="C115" s="4">
        <v>250</v>
      </c>
      <c r="D115" s="8">
        <v>1.97</v>
      </c>
      <c r="E115" s="8">
        <v>2.72</v>
      </c>
      <c r="F115" s="8">
        <v>12.113</v>
      </c>
      <c r="G115" s="8">
        <v>85</v>
      </c>
    </row>
    <row r="116" spans="1:7" ht="16.5" customHeight="1">
      <c r="A116" s="3" t="s">
        <v>103</v>
      </c>
      <c r="B116" s="5" t="s">
        <v>104</v>
      </c>
      <c r="C116" s="4">
        <v>280</v>
      </c>
      <c r="D116" s="8">
        <v>22.13</v>
      </c>
      <c r="E116" s="8">
        <v>10.83</v>
      </c>
      <c r="F116" s="8">
        <v>31.46</v>
      </c>
      <c r="G116" s="8">
        <v>304.60000000000002</v>
      </c>
    </row>
    <row r="117" spans="1:7" ht="16.5" customHeight="1">
      <c r="A117" s="4" t="s">
        <v>27</v>
      </c>
      <c r="B117" s="5" t="s">
        <v>28</v>
      </c>
      <c r="C117" s="4">
        <v>60</v>
      </c>
      <c r="D117" s="9">
        <v>4.5599999999999996</v>
      </c>
      <c r="E117" s="9">
        <v>0.48</v>
      </c>
      <c r="F117" s="9">
        <v>11.52</v>
      </c>
      <c r="G117" s="9">
        <v>140.63999999999999</v>
      </c>
    </row>
    <row r="118" spans="1:7" ht="16.5" customHeight="1">
      <c r="A118" s="3" t="s">
        <v>105</v>
      </c>
      <c r="B118" s="5" t="s">
        <v>106</v>
      </c>
      <c r="C118" s="3">
        <v>200</v>
      </c>
      <c r="D118" s="6">
        <v>0.15</v>
      </c>
      <c r="E118" s="6">
        <v>0.14000000000000001</v>
      </c>
      <c r="F118" s="6">
        <v>9.93</v>
      </c>
      <c r="G118" s="6">
        <v>4.1500000000000004</v>
      </c>
    </row>
    <row r="119" spans="1:7" ht="16.5" customHeight="1">
      <c r="A119" s="15"/>
      <c r="B119" s="12" t="s">
        <v>45</v>
      </c>
      <c r="C119" s="15">
        <v>850</v>
      </c>
      <c r="D119" s="16">
        <f>SUM(D114:D118)</f>
        <v>29.469999999999995</v>
      </c>
      <c r="E119" s="16">
        <f>SUM(E114:E118)</f>
        <v>14.23</v>
      </c>
      <c r="F119" s="16">
        <f>SUM(F114:F118)</f>
        <v>67.12299999999999</v>
      </c>
      <c r="G119" s="16">
        <f>SUM(G114:G118)</f>
        <v>546.39</v>
      </c>
    </row>
    <row r="120" spans="1:7" ht="16.5" customHeight="1">
      <c r="A120" s="11"/>
      <c r="B120" s="12" t="s">
        <v>46</v>
      </c>
      <c r="C120" s="11">
        <v>1370</v>
      </c>
      <c r="D120" s="13">
        <f>D111+D119</f>
        <v>38.739999999999995</v>
      </c>
      <c r="E120" s="13">
        <f t="shared" ref="E120:G120" si="15">E111+E119</f>
        <v>29.14</v>
      </c>
      <c r="F120" s="13">
        <f t="shared" si="15"/>
        <v>128.25299999999999</v>
      </c>
      <c r="G120" s="13">
        <f t="shared" si="15"/>
        <v>998.19</v>
      </c>
    </row>
    <row r="121" spans="1:7" ht="16.5" customHeight="1">
      <c r="A121" s="44" t="s">
        <v>107</v>
      </c>
      <c r="B121" s="44"/>
      <c r="C121" s="44"/>
      <c r="D121" s="44"/>
      <c r="E121" s="44"/>
      <c r="F121" s="44"/>
      <c r="G121" s="44"/>
    </row>
    <row r="122" spans="1:7" ht="16.5" customHeight="1">
      <c r="A122" s="46" t="s">
        <v>15</v>
      </c>
      <c r="B122" s="46"/>
      <c r="C122" s="46"/>
      <c r="D122" s="46"/>
      <c r="E122" s="46"/>
      <c r="F122" s="46"/>
      <c r="G122" s="46"/>
    </row>
    <row r="123" spans="1:7" ht="29.25" customHeight="1">
      <c r="A123" s="3" t="s">
        <v>16</v>
      </c>
      <c r="B123" s="4" t="s">
        <v>1</v>
      </c>
      <c r="C123" s="3" t="s">
        <v>17</v>
      </c>
      <c r="D123" s="3" t="s">
        <v>18</v>
      </c>
      <c r="E123" s="3" t="s">
        <v>19</v>
      </c>
      <c r="F123" s="3" t="s">
        <v>20</v>
      </c>
      <c r="G123" s="3" t="s">
        <v>21</v>
      </c>
    </row>
    <row r="124" spans="1:7" ht="16.5" customHeight="1">
      <c r="A124" s="3" t="s">
        <v>108</v>
      </c>
      <c r="B124" s="5" t="s">
        <v>109</v>
      </c>
      <c r="C124" s="3">
        <v>250</v>
      </c>
      <c r="D124" s="6">
        <v>5.47</v>
      </c>
      <c r="E124" s="6">
        <v>4.72</v>
      </c>
      <c r="F124" s="6">
        <v>18</v>
      </c>
      <c r="G124" s="6">
        <v>150</v>
      </c>
    </row>
    <row r="125" spans="1:7" ht="16.5" customHeight="1">
      <c r="A125" s="4" t="s">
        <v>27</v>
      </c>
      <c r="B125" s="5" t="s">
        <v>28</v>
      </c>
      <c r="C125" s="4">
        <v>30</v>
      </c>
      <c r="D125" s="9">
        <v>2.2799999999999998</v>
      </c>
      <c r="E125" s="9">
        <v>0.24</v>
      </c>
      <c r="F125" s="9">
        <v>5.76</v>
      </c>
      <c r="G125" s="9">
        <v>70.319999999999993</v>
      </c>
    </row>
    <row r="126" spans="1:7" ht="16.5" customHeight="1">
      <c r="A126" s="3" t="s">
        <v>29</v>
      </c>
      <c r="B126" s="5" t="s">
        <v>30</v>
      </c>
      <c r="C126" s="10" t="s">
        <v>31</v>
      </c>
      <c r="D126" s="6">
        <v>1.04</v>
      </c>
      <c r="E126" s="6">
        <v>0.04</v>
      </c>
      <c r="F126" s="6">
        <v>5.42</v>
      </c>
      <c r="G126" s="6">
        <v>26.8</v>
      </c>
    </row>
    <row r="127" spans="1:7" ht="16.5" customHeight="1">
      <c r="A127" s="4" t="s">
        <v>27</v>
      </c>
      <c r="B127" s="5" t="s">
        <v>90</v>
      </c>
      <c r="C127" s="10" t="s">
        <v>31</v>
      </c>
      <c r="D127" s="6">
        <v>1</v>
      </c>
      <c r="E127" s="6">
        <v>0.2</v>
      </c>
      <c r="F127" s="6">
        <v>20.2</v>
      </c>
      <c r="G127" s="6">
        <v>92</v>
      </c>
    </row>
    <row r="128" spans="1:7" ht="16.5" customHeight="1">
      <c r="A128" s="11"/>
      <c r="B128" s="12" t="s">
        <v>34</v>
      </c>
      <c r="C128" s="11">
        <v>680</v>
      </c>
      <c r="D128" s="13">
        <f>SUM(D124:D127)</f>
        <v>9.7899999999999991</v>
      </c>
      <c r="E128" s="13">
        <f t="shared" ref="E128:G128" si="16">SUM(E124:E127)</f>
        <v>5.2</v>
      </c>
      <c r="F128" s="13">
        <f t="shared" si="16"/>
        <v>49.379999999999995</v>
      </c>
      <c r="G128" s="13">
        <f t="shared" si="16"/>
        <v>339.12</v>
      </c>
    </row>
    <row r="129" spans="1:7" ht="16.5" customHeight="1">
      <c r="A129" s="45" t="s">
        <v>0</v>
      </c>
      <c r="B129" s="45"/>
      <c r="C129" s="45"/>
      <c r="D129" s="45"/>
      <c r="E129" s="45"/>
      <c r="F129" s="45"/>
      <c r="G129" s="45"/>
    </row>
    <row r="130" spans="1:7" ht="28.5" customHeight="1">
      <c r="A130" s="3" t="s">
        <v>16</v>
      </c>
      <c r="B130" s="4" t="s">
        <v>1</v>
      </c>
      <c r="C130" s="3" t="s">
        <v>17</v>
      </c>
      <c r="D130" s="3" t="s">
        <v>18</v>
      </c>
      <c r="E130" s="3" t="s">
        <v>19</v>
      </c>
      <c r="F130" s="3" t="s">
        <v>20</v>
      </c>
      <c r="G130" s="3" t="s">
        <v>21</v>
      </c>
    </row>
    <row r="131" spans="1:7" ht="16.5" customHeight="1">
      <c r="A131" s="3" t="s">
        <v>35</v>
      </c>
      <c r="B131" s="14" t="s">
        <v>36</v>
      </c>
      <c r="C131" s="3">
        <v>60</v>
      </c>
      <c r="D131" s="3">
        <v>0.66</v>
      </c>
      <c r="E131" s="3">
        <v>0.12</v>
      </c>
      <c r="F131" s="3">
        <v>2.2799999999999998</v>
      </c>
      <c r="G131" s="3">
        <v>12.8</v>
      </c>
    </row>
    <row r="132" spans="1:7" ht="16.5" customHeight="1">
      <c r="A132" s="3" t="s">
        <v>110</v>
      </c>
      <c r="B132" s="14" t="s">
        <v>111</v>
      </c>
      <c r="C132" s="3">
        <v>250</v>
      </c>
      <c r="D132" s="3">
        <v>1.75</v>
      </c>
      <c r="E132" s="3">
        <v>4.63</v>
      </c>
      <c r="F132" s="3">
        <v>10.09</v>
      </c>
      <c r="G132" s="3">
        <v>89</v>
      </c>
    </row>
    <row r="133" spans="1:7" ht="16.5" customHeight="1">
      <c r="A133" s="4" t="s">
        <v>54</v>
      </c>
      <c r="B133" s="27" t="s">
        <v>112</v>
      </c>
      <c r="C133" s="4">
        <v>120</v>
      </c>
      <c r="D133" s="22">
        <v>11.09</v>
      </c>
      <c r="E133" s="22">
        <v>14.04</v>
      </c>
      <c r="F133" s="22">
        <v>9.32</v>
      </c>
      <c r="G133" s="22">
        <v>208</v>
      </c>
    </row>
    <row r="134" spans="1:7" ht="16.5" customHeight="1">
      <c r="A134" s="3" t="s">
        <v>72</v>
      </c>
      <c r="B134" s="14" t="s">
        <v>2</v>
      </c>
      <c r="C134" s="3">
        <v>150</v>
      </c>
      <c r="D134" s="8">
        <v>3.06</v>
      </c>
      <c r="E134" s="8">
        <v>6.06</v>
      </c>
      <c r="F134" s="8">
        <v>20.46</v>
      </c>
      <c r="G134" s="8">
        <v>150.9</v>
      </c>
    </row>
    <row r="135" spans="1:7" ht="16.5" customHeight="1">
      <c r="A135" s="4" t="s">
        <v>27</v>
      </c>
      <c r="B135" s="5" t="s">
        <v>28</v>
      </c>
      <c r="C135" s="4">
        <v>60</v>
      </c>
      <c r="D135" s="9">
        <v>4.5599999999999996</v>
      </c>
      <c r="E135" s="9">
        <v>0.48</v>
      </c>
      <c r="F135" s="9">
        <v>11.52</v>
      </c>
      <c r="G135" s="9">
        <v>140.63999999999999</v>
      </c>
    </row>
    <row r="136" spans="1:7" ht="16.5" customHeight="1">
      <c r="A136" s="3" t="s">
        <v>58</v>
      </c>
      <c r="B136" s="5" t="s">
        <v>59</v>
      </c>
      <c r="C136" s="3">
        <v>200</v>
      </c>
      <c r="D136" s="6">
        <v>0.43</v>
      </c>
      <c r="E136" s="6">
        <v>0.09</v>
      </c>
      <c r="F136" s="6">
        <v>18.34</v>
      </c>
      <c r="G136" s="6">
        <v>75.8</v>
      </c>
    </row>
    <row r="137" spans="1:7" ht="16.5" customHeight="1">
      <c r="A137" s="15"/>
      <c r="B137" s="12" t="s">
        <v>45</v>
      </c>
      <c r="C137" s="15">
        <f>SUM(C131:C136)</f>
        <v>840</v>
      </c>
      <c r="D137" s="16">
        <f>SUM(D131:D136)</f>
        <v>21.549999999999997</v>
      </c>
      <c r="E137" s="16">
        <f t="shared" ref="E137:G137" si="17">SUM(E131:E136)</f>
        <v>25.419999999999998</v>
      </c>
      <c r="F137" s="16">
        <f t="shared" si="17"/>
        <v>72.010000000000005</v>
      </c>
      <c r="G137" s="16">
        <f t="shared" si="17"/>
        <v>677.14</v>
      </c>
    </row>
    <row r="138" spans="1:7" ht="16.5" customHeight="1">
      <c r="A138" s="11"/>
      <c r="B138" s="12" t="s">
        <v>46</v>
      </c>
      <c r="C138" s="11">
        <f>C137+C128</f>
        <v>1520</v>
      </c>
      <c r="D138" s="13">
        <f>D128+D137</f>
        <v>31.339999999999996</v>
      </c>
      <c r="E138" s="13">
        <f t="shared" ref="E138:G138" si="18">E128+E137</f>
        <v>30.619999999999997</v>
      </c>
      <c r="F138" s="13">
        <f t="shared" si="18"/>
        <v>121.39</v>
      </c>
      <c r="G138" s="13">
        <f t="shared" si="18"/>
        <v>1016.26</v>
      </c>
    </row>
    <row r="139" spans="1:7" ht="16.5" customHeight="1">
      <c r="A139" s="47" t="s">
        <v>60</v>
      </c>
      <c r="B139" s="47"/>
      <c r="C139" s="47"/>
      <c r="D139" s="47"/>
      <c r="E139" s="47"/>
      <c r="F139" s="47"/>
      <c r="G139" s="47"/>
    </row>
    <row r="140" spans="1:7" ht="16.5" customHeight="1">
      <c r="A140" s="43" t="s">
        <v>113</v>
      </c>
      <c r="B140" s="43"/>
      <c r="C140" s="43"/>
      <c r="D140" s="43"/>
      <c r="E140" s="43"/>
      <c r="F140" s="43"/>
      <c r="G140" s="43"/>
    </row>
    <row r="141" spans="1:7" ht="16.5" customHeight="1">
      <c r="A141" s="46" t="s">
        <v>15</v>
      </c>
      <c r="B141" s="46"/>
      <c r="C141" s="46"/>
      <c r="D141" s="46"/>
      <c r="E141" s="46"/>
      <c r="F141" s="46"/>
      <c r="G141" s="46"/>
    </row>
    <row r="142" spans="1:7" ht="29.25" customHeight="1">
      <c r="A142" s="3" t="s">
        <v>16</v>
      </c>
      <c r="B142" s="4" t="s">
        <v>1</v>
      </c>
      <c r="C142" s="3" t="s">
        <v>17</v>
      </c>
      <c r="D142" s="3" t="s">
        <v>18</v>
      </c>
      <c r="E142" s="3" t="s">
        <v>19</v>
      </c>
      <c r="F142" s="3" t="s">
        <v>20</v>
      </c>
      <c r="G142" s="3" t="s">
        <v>21</v>
      </c>
    </row>
    <row r="143" spans="1:7" ht="16.5" customHeight="1">
      <c r="A143" s="3" t="s">
        <v>22</v>
      </c>
      <c r="B143" s="5" t="s">
        <v>23</v>
      </c>
      <c r="C143" s="3">
        <v>180</v>
      </c>
      <c r="D143" s="6">
        <v>4.6100000000000003</v>
      </c>
      <c r="E143" s="6">
        <v>4.03</v>
      </c>
      <c r="F143" s="6">
        <v>26.11</v>
      </c>
      <c r="G143" s="6">
        <v>159.16999999999999</v>
      </c>
    </row>
    <row r="144" spans="1:7" ht="16.5" customHeight="1">
      <c r="A144" s="3" t="s">
        <v>97</v>
      </c>
      <c r="B144" s="5" t="s">
        <v>98</v>
      </c>
      <c r="C144" s="10" t="s">
        <v>99</v>
      </c>
      <c r="D144" s="6">
        <v>0.06</v>
      </c>
      <c r="E144" s="6">
        <v>8.25</v>
      </c>
      <c r="F144" s="6">
        <v>0.08</v>
      </c>
      <c r="G144" s="6">
        <v>74.8</v>
      </c>
    </row>
    <row r="145" spans="1:7" ht="16.5" customHeight="1">
      <c r="A145" s="4" t="s">
        <v>27</v>
      </c>
      <c r="B145" s="5" t="s">
        <v>28</v>
      </c>
      <c r="C145" s="4">
        <v>30</v>
      </c>
      <c r="D145" s="9">
        <v>2.2799999999999998</v>
      </c>
      <c r="E145" s="9">
        <v>0.24</v>
      </c>
      <c r="F145" s="9">
        <v>5.76</v>
      </c>
      <c r="G145" s="9">
        <v>70.319999999999993</v>
      </c>
    </row>
    <row r="146" spans="1:7" ht="16.5" customHeight="1">
      <c r="A146" s="3" t="s">
        <v>50</v>
      </c>
      <c r="B146" s="5" t="s">
        <v>51</v>
      </c>
      <c r="C146" s="10" t="s">
        <v>31</v>
      </c>
      <c r="D146" s="6">
        <v>0.25</v>
      </c>
      <c r="E146" s="6">
        <v>0.05</v>
      </c>
      <c r="F146" s="6">
        <v>6.61</v>
      </c>
      <c r="G146" s="6">
        <v>27.9</v>
      </c>
    </row>
    <row r="147" spans="1:7" ht="16.5" customHeight="1">
      <c r="A147" s="4" t="s">
        <v>27</v>
      </c>
      <c r="B147" s="5" t="s">
        <v>114</v>
      </c>
      <c r="C147" s="10" t="s">
        <v>33</v>
      </c>
      <c r="D147" s="6">
        <v>0.92</v>
      </c>
      <c r="E147" s="6">
        <v>0.92</v>
      </c>
      <c r="F147" s="6">
        <v>22.54</v>
      </c>
      <c r="G147" s="6">
        <v>102.12</v>
      </c>
    </row>
    <row r="148" spans="1:7" ht="16.5" customHeight="1">
      <c r="A148" s="11"/>
      <c r="B148" s="12" t="s">
        <v>34</v>
      </c>
      <c r="C148" s="11">
        <v>520</v>
      </c>
      <c r="D148" s="13">
        <f>SUM(D143:D147)</f>
        <v>8.1199999999999992</v>
      </c>
      <c r="E148" s="13">
        <f t="shared" ref="E148:G148" si="19">SUM(E143:E147)</f>
        <v>13.490000000000002</v>
      </c>
      <c r="F148" s="13">
        <f t="shared" si="19"/>
        <v>61.099999999999994</v>
      </c>
      <c r="G148" s="13">
        <f t="shared" si="19"/>
        <v>434.30999999999995</v>
      </c>
    </row>
    <row r="149" spans="1:7" ht="16.5" customHeight="1">
      <c r="A149" s="45" t="s">
        <v>0</v>
      </c>
      <c r="B149" s="45"/>
      <c r="C149" s="45"/>
      <c r="D149" s="45"/>
      <c r="E149" s="45"/>
      <c r="F149" s="45"/>
      <c r="G149" s="45"/>
    </row>
    <row r="150" spans="1:7" ht="29.25" customHeight="1">
      <c r="A150" s="3" t="s">
        <v>16</v>
      </c>
      <c r="B150" s="4" t="s">
        <v>1</v>
      </c>
      <c r="C150" s="3" t="s">
        <v>17</v>
      </c>
      <c r="D150" s="3" t="s">
        <v>18</v>
      </c>
      <c r="E150" s="3" t="s">
        <v>19</v>
      </c>
      <c r="F150" s="3" t="s">
        <v>20</v>
      </c>
      <c r="G150" s="3" t="s">
        <v>21</v>
      </c>
    </row>
    <row r="151" spans="1:7" ht="16.5" customHeight="1">
      <c r="A151" s="3" t="s">
        <v>35</v>
      </c>
      <c r="B151" s="14" t="s">
        <v>36</v>
      </c>
      <c r="C151" s="3">
        <v>60</v>
      </c>
      <c r="D151" s="3">
        <v>0.48</v>
      </c>
      <c r="E151" s="3">
        <v>0.06</v>
      </c>
      <c r="F151" s="3">
        <v>1.5</v>
      </c>
      <c r="G151" s="3">
        <v>8.5</v>
      </c>
    </row>
    <row r="152" spans="1:7" ht="16.5" customHeight="1">
      <c r="A152" s="3" t="s">
        <v>115</v>
      </c>
      <c r="B152" s="14" t="s">
        <v>116</v>
      </c>
      <c r="C152" s="3">
        <v>250</v>
      </c>
      <c r="D152" s="8">
        <v>2.44</v>
      </c>
      <c r="E152" s="8">
        <v>6</v>
      </c>
      <c r="F152" s="8">
        <v>15.2</v>
      </c>
      <c r="G152" s="8">
        <v>124.6</v>
      </c>
    </row>
    <row r="153" spans="1:7" ht="16.5" customHeight="1">
      <c r="A153" s="3" t="s">
        <v>117</v>
      </c>
      <c r="B153" s="5" t="s">
        <v>118</v>
      </c>
      <c r="C153" s="4">
        <v>280</v>
      </c>
      <c r="D153" s="8">
        <v>22.34</v>
      </c>
      <c r="E153" s="8">
        <v>18.75</v>
      </c>
      <c r="F153" s="8">
        <v>24.32</v>
      </c>
      <c r="G153" s="8">
        <v>347.2</v>
      </c>
    </row>
    <row r="154" spans="1:7" ht="16.5" customHeight="1">
      <c r="A154" s="4" t="s">
        <v>27</v>
      </c>
      <c r="B154" s="5" t="s">
        <v>28</v>
      </c>
      <c r="C154" s="4">
        <v>60</v>
      </c>
      <c r="D154" s="9">
        <v>4.5599999999999996</v>
      </c>
      <c r="E154" s="9">
        <v>0.48</v>
      </c>
      <c r="F154" s="9">
        <v>11.52</v>
      </c>
      <c r="G154" s="9">
        <v>140.63999999999999</v>
      </c>
    </row>
    <row r="155" spans="1:7" ht="16.5" customHeight="1">
      <c r="A155" s="3" t="s">
        <v>73</v>
      </c>
      <c r="B155" s="2" t="s">
        <v>74</v>
      </c>
      <c r="C155" s="4">
        <v>200</v>
      </c>
      <c r="D155" s="8">
        <v>0.47</v>
      </c>
      <c r="E155" s="8">
        <v>0</v>
      </c>
      <c r="F155" s="8">
        <v>19.78</v>
      </c>
      <c r="G155" s="8">
        <v>81</v>
      </c>
    </row>
    <row r="156" spans="1:7" ht="16.5" customHeight="1">
      <c r="A156" s="15"/>
      <c r="B156" s="12" t="s">
        <v>45</v>
      </c>
      <c r="C156" s="15">
        <f>SUM(C151:C155)</f>
        <v>850</v>
      </c>
      <c r="D156" s="16">
        <f>SUM(D151:D155)</f>
        <v>30.289999999999996</v>
      </c>
      <c r="E156" s="16">
        <f t="shared" ref="E156:G156" si="20">SUM(E151:E155)</f>
        <v>25.29</v>
      </c>
      <c r="F156" s="16">
        <f t="shared" si="20"/>
        <v>72.319999999999993</v>
      </c>
      <c r="G156" s="16">
        <f t="shared" si="20"/>
        <v>701.93999999999994</v>
      </c>
    </row>
    <row r="157" spans="1:7" ht="16.5" customHeight="1">
      <c r="A157" s="11"/>
      <c r="B157" s="12" t="s">
        <v>46</v>
      </c>
      <c r="C157" s="11">
        <f>C156+C148</f>
        <v>1370</v>
      </c>
      <c r="D157" s="13">
        <f>D156+D148</f>
        <v>38.409999999999997</v>
      </c>
      <c r="E157" s="13">
        <f t="shared" ref="E157:G157" si="21">E156+E148</f>
        <v>38.78</v>
      </c>
      <c r="F157" s="13">
        <f t="shared" si="21"/>
        <v>133.41999999999999</v>
      </c>
      <c r="G157" s="13">
        <f t="shared" si="21"/>
        <v>1136.25</v>
      </c>
    </row>
    <row r="158" spans="1:7" ht="16.5" customHeight="1">
      <c r="A158" s="44" t="s">
        <v>119</v>
      </c>
      <c r="B158" s="44"/>
      <c r="C158" s="44"/>
      <c r="D158" s="44"/>
      <c r="E158" s="44"/>
      <c r="F158" s="44"/>
      <c r="G158" s="44"/>
    </row>
    <row r="159" spans="1:7" ht="16.5" customHeight="1">
      <c r="A159" s="46" t="s">
        <v>15</v>
      </c>
      <c r="B159" s="46"/>
      <c r="C159" s="46"/>
      <c r="D159" s="46"/>
      <c r="E159" s="46"/>
      <c r="F159" s="46"/>
      <c r="G159" s="46"/>
    </row>
    <row r="160" spans="1:7" s="28" customFormat="1" ht="28.5" customHeight="1">
      <c r="A160" s="3" t="s">
        <v>16</v>
      </c>
      <c r="B160" s="4" t="s">
        <v>1</v>
      </c>
      <c r="C160" s="3" t="s">
        <v>17</v>
      </c>
      <c r="D160" s="3" t="s">
        <v>18</v>
      </c>
      <c r="E160" s="3" t="s">
        <v>19</v>
      </c>
      <c r="F160" s="3" t="s">
        <v>20</v>
      </c>
      <c r="G160" s="3" t="s">
        <v>21</v>
      </c>
    </row>
    <row r="161" spans="1:7" ht="16.5" customHeight="1">
      <c r="A161" s="3" t="s">
        <v>120</v>
      </c>
      <c r="B161" s="5" t="s">
        <v>121</v>
      </c>
      <c r="C161" s="10" t="s">
        <v>122</v>
      </c>
      <c r="D161" s="6">
        <v>0.88</v>
      </c>
      <c r="E161" s="6">
        <v>1.752</v>
      </c>
      <c r="F161" s="6">
        <v>5.0389999999999997</v>
      </c>
      <c r="G161" s="6">
        <v>38.918999999999997</v>
      </c>
    </row>
    <row r="162" spans="1:7" ht="16.5" customHeight="1">
      <c r="A162" s="4" t="s">
        <v>27</v>
      </c>
      <c r="B162" s="14" t="s">
        <v>49</v>
      </c>
      <c r="C162" s="3">
        <v>205</v>
      </c>
      <c r="D162" s="3">
        <v>12.29</v>
      </c>
      <c r="E162" s="3">
        <v>15.37</v>
      </c>
      <c r="F162" s="3">
        <v>53.67</v>
      </c>
      <c r="G162" s="3">
        <v>408.35</v>
      </c>
    </row>
    <row r="163" spans="1:7" ht="16.5" customHeight="1">
      <c r="A163" s="4" t="s">
        <v>27</v>
      </c>
      <c r="B163" s="5" t="s">
        <v>28</v>
      </c>
      <c r="C163" s="4">
        <v>35</v>
      </c>
      <c r="D163" s="9">
        <v>2.66</v>
      </c>
      <c r="E163" s="9">
        <v>0.28000000000000003</v>
      </c>
      <c r="F163" s="9">
        <v>6.72</v>
      </c>
      <c r="G163" s="9">
        <v>82.04</v>
      </c>
    </row>
    <row r="164" spans="1:7" ht="16.5" customHeight="1">
      <c r="A164" s="3" t="s">
        <v>123</v>
      </c>
      <c r="B164" s="20" t="s">
        <v>64</v>
      </c>
      <c r="C164" s="10" t="s">
        <v>31</v>
      </c>
      <c r="D164" s="6">
        <v>0.3</v>
      </c>
      <c r="E164" s="6">
        <v>0.08</v>
      </c>
      <c r="F164" s="6">
        <v>7.22</v>
      </c>
      <c r="G164" s="6">
        <v>30.8</v>
      </c>
    </row>
    <row r="165" spans="1:7" ht="16.5" customHeight="1">
      <c r="A165" s="11"/>
      <c r="B165" s="12" t="s">
        <v>34</v>
      </c>
      <c r="C165" s="11">
        <v>500</v>
      </c>
      <c r="D165" s="13">
        <f>SUM(D161:D164)</f>
        <v>16.13</v>
      </c>
      <c r="E165" s="13">
        <f>SUM(E161:E164)</f>
        <v>17.481999999999999</v>
      </c>
      <c r="F165" s="13">
        <f>SUM(F161:F164)</f>
        <v>72.649000000000001</v>
      </c>
      <c r="G165" s="13">
        <f>SUM(G161:G164)</f>
        <v>560.10899999999992</v>
      </c>
    </row>
    <row r="166" spans="1:7" ht="16.5" customHeight="1">
      <c r="A166" s="45" t="s">
        <v>0</v>
      </c>
      <c r="B166" s="45"/>
      <c r="C166" s="45"/>
      <c r="D166" s="45"/>
      <c r="E166" s="45"/>
      <c r="F166" s="45"/>
      <c r="G166" s="45"/>
    </row>
    <row r="167" spans="1:7" ht="29.25" customHeight="1">
      <c r="A167" s="3" t="s">
        <v>16</v>
      </c>
      <c r="B167" s="4" t="s">
        <v>1</v>
      </c>
      <c r="C167" s="3" t="s">
        <v>17</v>
      </c>
      <c r="D167" s="3" t="s">
        <v>18</v>
      </c>
      <c r="E167" s="3" t="s">
        <v>19</v>
      </c>
      <c r="F167" s="3" t="s">
        <v>20</v>
      </c>
      <c r="G167" s="3" t="s">
        <v>21</v>
      </c>
    </row>
    <row r="168" spans="1:7" ht="16.5" customHeight="1">
      <c r="A168" s="3" t="s">
        <v>35</v>
      </c>
      <c r="B168" s="14" t="s">
        <v>36</v>
      </c>
      <c r="C168" s="3">
        <v>60</v>
      </c>
      <c r="D168" s="3">
        <v>0.66</v>
      </c>
      <c r="E168" s="3">
        <v>0.12</v>
      </c>
      <c r="F168" s="3">
        <v>2.2799999999999998</v>
      </c>
      <c r="G168" s="3">
        <v>12.8</v>
      </c>
    </row>
    <row r="169" spans="1:7" ht="16.5" customHeight="1">
      <c r="A169" s="3" t="s">
        <v>52</v>
      </c>
      <c r="B169" s="5" t="s">
        <v>53</v>
      </c>
      <c r="C169" s="3">
        <v>250</v>
      </c>
      <c r="D169" s="6">
        <v>19.8</v>
      </c>
      <c r="E169" s="6">
        <v>21.38</v>
      </c>
      <c r="F169" s="6">
        <v>53.85</v>
      </c>
      <c r="G169" s="6">
        <v>486</v>
      </c>
    </row>
    <row r="170" spans="1:7" ht="16.5" customHeight="1">
      <c r="A170" s="3" t="s">
        <v>124</v>
      </c>
      <c r="B170" s="5" t="s">
        <v>125</v>
      </c>
      <c r="C170" s="3">
        <v>100</v>
      </c>
      <c r="D170" s="6">
        <v>17.64</v>
      </c>
      <c r="E170" s="6">
        <v>7.93</v>
      </c>
      <c r="F170" s="6">
        <v>5.54</v>
      </c>
      <c r="G170" s="6">
        <v>164.13</v>
      </c>
    </row>
    <row r="171" spans="1:7" ht="16.5" customHeight="1">
      <c r="A171" s="3" t="s">
        <v>41</v>
      </c>
      <c r="B171" s="5" t="s">
        <v>42</v>
      </c>
      <c r="C171" s="3">
        <v>150</v>
      </c>
      <c r="D171" s="6">
        <v>5.31</v>
      </c>
      <c r="E171" s="6">
        <v>5.52</v>
      </c>
      <c r="F171" s="6">
        <v>32.774999999999999</v>
      </c>
      <c r="G171" s="6">
        <v>201.99700000000001</v>
      </c>
    </row>
    <row r="172" spans="1:7" ht="16.5" customHeight="1">
      <c r="A172" s="4" t="s">
        <v>27</v>
      </c>
      <c r="B172" s="5" t="s">
        <v>28</v>
      </c>
      <c r="C172" s="4">
        <v>60</v>
      </c>
      <c r="D172" s="9">
        <v>4.5599999999999996</v>
      </c>
      <c r="E172" s="9">
        <v>0.48</v>
      </c>
      <c r="F172" s="9">
        <v>11.52</v>
      </c>
      <c r="G172" s="9">
        <v>140.63999999999999</v>
      </c>
    </row>
    <row r="173" spans="1:7" ht="16.5" customHeight="1">
      <c r="A173" s="3" t="s">
        <v>105</v>
      </c>
      <c r="B173" s="5" t="s">
        <v>106</v>
      </c>
      <c r="C173" s="3">
        <v>200</v>
      </c>
      <c r="D173" s="6">
        <v>0.15</v>
      </c>
      <c r="E173" s="6">
        <v>0.14000000000000001</v>
      </c>
      <c r="F173" s="6">
        <v>9.93</v>
      </c>
      <c r="G173" s="6">
        <v>4.1500000000000004</v>
      </c>
    </row>
    <row r="174" spans="1:7" ht="16.5" customHeight="1">
      <c r="A174" s="15"/>
      <c r="B174" s="12" t="s">
        <v>45</v>
      </c>
      <c r="C174" s="15">
        <f>SUM(C168:C173)</f>
        <v>820</v>
      </c>
      <c r="D174" s="16">
        <f>SUM(D168:D173)</f>
        <v>48.120000000000005</v>
      </c>
      <c r="E174" s="16">
        <f t="shared" ref="E174:G174" si="22">SUM(E168:E173)</f>
        <v>35.57</v>
      </c>
      <c r="F174" s="16">
        <f t="shared" si="22"/>
        <v>115.89499999999998</v>
      </c>
      <c r="G174" s="16">
        <f t="shared" si="22"/>
        <v>1009.7170000000001</v>
      </c>
    </row>
    <row r="175" spans="1:7" ht="16.5" customHeight="1">
      <c r="A175" s="11"/>
      <c r="B175" s="12" t="s">
        <v>46</v>
      </c>
      <c r="C175" s="11">
        <f>C174+C165</f>
        <v>1320</v>
      </c>
      <c r="D175" s="13">
        <f>D174+D165</f>
        <v>64.25</v>
      </c>
      <c r="E175" s="13">
        <f t="shared" ref="E175:G175" si="23">E174+E165</f>
        <v>53.052</v>
      </c>
      <c r="F175" s="13">
        <f t="shared" si="23"/>
        <v>188.54399999999998</v>
      </c>
      <c r="G175" s="13">
        <f t="shared" si="23"/>
        <v>1569.826</v>
      </c>
    </row>
    <row r="176" spans="1:7" ht="16.5" customHeight="1">
      <c r="A176" s="47" t="s">
        <v>60</v>
      </c>
      <c r="B176" s="47"/>
      <c r="C176" s="47"/>
      <c r="D176" s="47"/>
      <c r="E176" s="47"/>
      <c r="F176" s="47"/>
      <c r="G176" s="47"/>
    </row>
    <row r="177" spans="1:7" ht="16.5" customHeight="1">
      <c r="A177" s="43" t="s">
        <v>126</v>
      </c>
      <c r="B177" s="43"/>
      <c r="C177" s="43"/>
      <c r="D177" s="43"/>
      <c r="E177" s="43"/>
      <c r="F177" s="43"/>
      <c r="G177" s="43"/>
    </row>
    <row r="178" spans="1:7" ht="16.5" customHeight="1">
      <c r="A178" s="46" t="s">
        <v>15</v>
      </c>
      <c r="B178" s="46"/>
      <c r="C178" s="46"/>
      <c r="D178" s="46"/>
      <c r="E178" s="46"/>
      <c r="F178" s="46"/>
      <c r="G178" s="46"/>
    </row>
    <row r="179" spans="1:7" ht="29.25" customHeight="1">
      <c r="A179" s="3" t="s">
        <v>16</v>
      </c>
      <c r="B179" s="4" t="s">
        <v>1</v>
      </c>
      <c r="C179" s="3" t="s">
        <v>17</v>
      </c>
      <c r="D179" s="3" t="s">
        <v>18</v>
      </c>
      <c r="E179" s="3" t="s">
        <v>19</v>
      </c>
      <c r="F179" s="3" t="s">
        <v>20</v>
      </c>
      <c r="G179" s="3" t="s">
        <v>21</v>
      </c>
    </row>
    <row r="180" spans="1:7" ht="16.5" customHeight="1">
      <c r="A180" s="3" t="s">
        <v>127</v>
      </c>
      <c r="B180" s="5" t="s">
        <v>23</v>
      </c>
      <c r="C180" s="3">
        <v>200</v>
      </c>
      <c r="D180" s="6">
        <v>6.53</v>
      </c>
      <c r="E180" s="6">
        <v>4.5999999999999996</v>
      </c>
      <c r="F180" s="6">
        <v>36.869999999999997</v>
      </c>
      <c r="G180" s="6">
        <v>215</v>
      </c>
    </row>
    <row r="181" spans="1:7" ht="16.5" customHeight="1">
      <c r="A181" s="3" t="s">
        <v>97</v>
      </c>
      <c r="B181" s="5" t="s">
        <v>98</v>
      </c>
      <c r="C181" s="10" t="s">
        <v>99</v>
      </c>
      <c r="D181" s="6">
        <v>0.06</v>
      </c>
      <c r="E181" s="6">
        <v>8.25</v>
      </c>
      <c r="F181" s="6">
        <v>0.08</v>
      </c>
      <c r="G181" s="6">
        <v>74.8</v>
      </c>
    </row>
    <row r="182" spans="1:7" ht="16.5" customHeight="1">
      <c r="A182" s="4" t="s">
        <v>27</v>
      </c>
      <c r="B182" s="5" t="s">
        <v>28</v>
      </c>
      <c r="C182" s="4">
        <v>40</v>
      </c>
      <c r="D182" s="9">
        <v>3.04</v>
      </c>
      <c r="E182" s="9">
        <v>0.32</v>
      </c>
      <c r="F182" s="9">
        <v>8.68</v>
      </c>
      <c r="G182" s="9">
        <v>93.76</v>
      </c>
    </row>
    <row r="183" spans="1:7" ht="16.5" customHeight="1">
      <c r="A183" s="3" t="s">
        <v>29</v>
      </c>
      <c r="B183" s="5" t="s">
        <v>30</v>
      </c>
      <c r="C183" s="10" t="s">
        <v>31</v>
      </c>
      <c r="D183" s="6">
        <v>1.04</v>
      </c>
      <c r="E183" s="6">
        <v>0.04</v>
      </c>
      <c r="F183" s="6">
        <v>5.42</v>
      </c>
      <c r="G183" s="6">
        <v>26.8</v>
      </c>
    </row>
    <row r="184" spans="1:7" ht="16.5" customHeight="1">
      <c r="A184" s="4" t="s">
        <v>27</v>
      </c>
      <c r="B184" s="5" t="s">
        <v>128</v>
      </c>
      <c r="C184" s="10" t="s">
        <v>129</v>
      </c>
      <c r="D184" s="6">
        <v>6.1</v>
      </c>
      <c r="E184" s="6">
        <v>24.1</v>
      </c>
      <c r="F184" s="6">
        <v>64.5</v>
      </c>
      <c r="G184" s="6">
        <v>502</v>
      </c>
    </row>
    <row r="185" spans="1:7" ht="16.5" customHeight="1">
      <c r="A185" s="11"/>
      <c r="B185" s="12" t="s">
        <v>34</v>
      </c>
      <c r="C185" s="11">
        <v>500</v>
      </c>
      <c r="D185" s="13">
        <f>SUM(D180:D184)</f>
        <v>16.769999999999996</v>
      </c>
      <c r="E185" s="13">
        <f t="shared" ref="E185:G185" si="24">SUM(E180:E184)</f>
        <v>37.31</v>
      </c>
      <c r="F185" s="13">
        <f t="shared" si="24"/>
        <v>115.55</v>
      </c>
      <c r="G185" s="13">
        <f t="shared" si="24"/>
        <v>912.36</v>
      </c>
    </row>
    <row r="186" spans="1:7" ht="16.5" customHeight="1">
      <c r="A186" s="45" t="s">
        <v>0</v>
      </c>
      <c r="B186" s="45"/>
      <c r="C186" s="45"/>
      <c r="D186" s="45"/>
      <c r="E186" s="45"/>
      <c r="F186" s="45"/>
      <c r="G186" s="45"/>
    </row>
    <row r="187" spans="1:7" ht="27" customHeight="1">
      <c r="A187" s="3" t="s">
        <v>16</v>
      </c>
      <c r="B187" s="4" t="s">
        <v>1</v>
      </c>
      <c r="C187" s="3" t="s">
        <v>17</v>
      </c>
      <c r="D187" s="3" t="s">
        <v>18</v>
      </c>
      <c r="E187" s="3" t="s">
        <v>19</v>
      </c>
      <c r="F187" s="3" t="s">
        <v>20</v>
      </c>
      <c r="G187" s="3" t="s">
        <v>21</v>
      </c>
    </row>
    <row r="188" spans="1:7" ht="16.5" customHeight="1">
      <c r="A188" s="3" t="s">
        <v>35</v>
      </c>
      <c r="B188" s="14" t="s">
        <v>36</v>
      </c>
      <c r="C188" s="3">
        <v>60</v>
      </c>
      <c r="D188" s="3">
        <v>0.48</v>
      </c>
      <c r="E188" s="3">
        <v>0.06</v>
      </c>
      <c r="F188" s="3">
        <v>1.5</v>
      </c>
      <c r="G188" s="3">
        <v>8.5</v>
      </c>
    </row>
    <row r="189" spans="1:7" ht="16.5" customHeight="1">
      <c r="A189" s="3" t="s">
        <v>79</v>
      </c>
      <c r="B189" s="5" t="s">
        <v>80</v>
      </c>
      <c r="C189" s="3">
        <v>250</v>
      </c>
      <c r="D189" s="6">
        <v>2.99</v>
      </c>
      <c r="E189" s="6">
        <v>3.38</v>
      </c>
      <c r="F189" s="6">
        <v>7.44</v>
      </c>
      <c r="G189" s="6">
        <v>72.16</v>
      </c>
    </row>
    <row r="190" spans="1:7" ht="16.5" customHeight="1">
      <c r="A190" s="3" t="s">
        <v>130</v>
      </c>
      <c r="B190" s="14" t="s">
        <v>131</v>
      </c>
      <c r="C190" s="3">
        <v>120</v>
      </c>
      <c r="D190" s="8">
        <v>10.55</v>
      </c>
      <c r="E190" s="8">
        <v>8.19</v>
      </c>
      <c r="F190" s="8">
        <v>12.68</v>
      </c>
      <c r="G190" s="8">
        <v>166.67</v>
      </c>
    </row>
    <row r="191" spans="1:7" ht="16.5" customHeight="1">
      <c r="A191" s="3" t="s">
        <v>83</v>
      </c>
      <c r="B191" s="5" t="s">
        <v>4</v>
      </c>
      <c r="C191" s="3">
        <v>180</v>
      </c>
      <c r="D191" s="25">
        <v>4.25</v>
      </c>
      <c r="E191" s="25">
        <v>8.75</v>
      </c>
      <c r="F191" s="25">
        <v>44.2</v>
      </c>
      <c r="G191" s="25">
        <v>272.25</v>
      </c>
    </row>
    <row r="192" spans="1:7" ht="16.5" customHeight="1">
      <c r="A192" s="4" t="s">
        <v>27</v>
      </c>
      <c r="B192" s="5" t="s">
        <v>28</v>
      </c>
      <c r="C192" s="4">
        <v>60</v>
      </c>
      <c r="D192" s="9">
        <v>4.5599999999999996</v>
      </c>
      <c r="E192" s="9">
        <v>0.48</v>
      </c>
      <c r="F192" s="9">
        <v>11.52</v>
      </c>
      <c r="G192" s="9">
        <v>140.63999999999999</v>
      </c>
    </row>
    <row r="193" spans="1:7" ht="16.5" customHeight="1">
      <c r="A193" s="3" t="s">
        <v>43</v>
      </c>
      <c r="B193" s="5" t="s">
        <v>44</v>
      </c>
      <c r="C193" s="3">
        <v>200</v>
      </c>
      <c r="D193" s="6">
        <v>0.09</v>
      </c>
      <c r="E193" s="6">
        <v>0</v>
      </c>
      <c r="F193" s="6">
        <v>7.23</v>
      </c>
      <c r="G193" s="6">
        <v>29.3</v>
      </c>
    </row>
    <row r="194" spans="1:7" ht="16.5" customHeight="1">
      <c r="A194" s="15"/>
      <c r="B194" s="12" t="s">
        <v>45</v>
      </c>
      <c r="C194" s="15">
        <f>SUM(C188:C193)</f>
        <v>870</v>
      </c>
      <c r="D194" s="16">
        <f>SUM(D188:D193)</f>
        <v>22.92</v>
      </c>
      <c r="E194" s="16">
        <f t="shared" ref="E194:G194" si="25">SUM(E188:E193)</f>
        <v>20.86</v>
      </c>
      <c r="F194" s="16">
        <f t="shared" si="25"/>
        <v>84.570000000000007</v>
      </c>
      <c r="G194" s="16">
        <f t="shared" si="25"/>
        <v>689.51999999999987</v>
      </c>
    </row>
    <row r="195" spans="1:7" ht="16.5" customHeight="1">
      <c r="A195" s="11"/>
      <c r="B195" s="12" t="s">
        <v>46</v>
      </c>
      <c r="C195" s="11">
        <f>C185+C194</f>
        <v>1370</v>
      </c>
      <c r="D195" s="13">
        <f>D194+D185</f>
        <v>39.69</v>
      </c>
      <c r="E195" s="13">
        <f t="shared" ref="E195:G195" si="26">E194+E185</f>
        <v>58.17</v>
      </c>
      <c r="F195" s="13">
        <f t="shared" si="26"/>
        <v>200.12</v>
      </c>
      <c r="G195" s="13">
        <f t="shared" si="26"/>
        <v>1601.8799999999999</v>
      </c>
    </row>
    <row r="196" spans="1:7" ht="16.5" customHeight="1">
      <c r="A196" s="44" t="s">
        <v>132</v>
      </c>
      <c r="B196" s="44"/>
      <c r="C196" s="44"/>
      <c r="D196" s="44"/>
      <c r="E196" s="44"/>
      <c r="F196" s="44"/>
      <c r="G196" s="44"/>
    </row>
    <row r="197" spans="1:7" ht="16.5" customHeight="1">
      <c r="A197" s="46" t="s">
        <v>15</v>
      </c>
      <c r="B197" s="46"/>
      <c r="C197" s="46"/>
      <c r="D197" s="46"/>
      <c r="E197" s="46"/>
      <c r="F197" s="46"/>
      <c r="G197" s="46"/>
    </row>
    <row r="198" spans="1:7" ht="30.75" customHeight="1">
      <c r="A198" s="3" t="s">
        <v>16</v>
      </c>
      <c r="B198" s="4" t="s">
        <v>1</v>
      </c>
      <c r="C198" s="3" t="s">
        <v>17</v>
      </c>
      <c r="D198" s="3" t="s">
        <v>18</v>
      </c>
      <c r="E198" s="3" t="s">
        <v>19</v>
      </c>
      <c r="F198" s="3" t="s">
        <v>20</v>
      </c>
      <c r="G198" s="3" t="s">
        <v>21</v>
      </c>
    </row>
    <row r="199" spans="1:7" ht="16.5" customHeight="1">
      <c r="A199" s="3" t="s">
        <v>22</v>
      </c>
      <c r="B199" s="5" t="s">
        <v>23</v>
      </c>
      <c r="C199" s="3">
        <v>180</v>
      </c>
      <c r="D199" s="6">
        <v>6.7</v>
      </c>
      <c r="E199" s="6">
        <v>4.1900000000000004</v>
      </c>
      <c r="F199" s="6">
        <v>29.22</v>
      </c>
      <c r="G199" s="6">
        <v>181.35</v>
      </c>
    </row>
    <row r="200" spans="1:7" ht="16.5" customHeight="1">
      <c r="A200" s="3" t="s">
        <v>97</v>
      </c>
      <c r="B200" s="5" t="s">
        <v>98</v>
      </c>
      <c r="C200" s="10" t="s">
        <v>99</v>
      </c>
      <c r="D200" s="6">
        <v>0.06</v>
      </c>
      <c r="E200" s="6">
        <v>8.25</v>
      </c>
      <c r="F200" s="6">
        <v>0.08</v>
      </c>
      <c r="G200" s="6">
        <v>74.8</v>
      </c>
    </row>
    <row r="201" spans="1:7" s="28" customFormat="1" ht="16.5" customHeight="1">
      <c r="A201" s="4" t="s">
        <v>27</v>
      </c>
      <c r="B201" s="5" t="s">
        <v>28</v>
      </c>
      <c r="C201" s="4">
        <v>30</v>
      </c>
      <c r="D201" s="9">
        <v>2.2799999999999998</v>
      </c>
      <c r="E201" s="9">
        <v>0.24</v>
      </c>
      <c r="F201" s="9">
        <v>5.76</v>
      </c>
      <c r="G201" s="9">
        <v>70.319999999999993</v>
      </c>
    </row>
    <row r="202" spans="1:7" s="28" customFormat="1" ht="16.5" customHeight="1">
      <c r="A202" s="3" t="s">
        <v>50</v>
      </c>
      <c r="B202" s="5" t="s">
        <v>51</v>
      </c>
      <c r="C202" s="10" t="s">
        <v>31</v>
      </c>
      <c r="D202" s="6">
        <v>0.25</v>
      </c>
      <c r="E202" s="6">
        <v>0.05</v>
      </c>
      <c r="F202" s="6">
        <v>6.61</v>
      </c>
      <c r="G202" s="6">
        <v>27.9</v>
      </c>
    </row>
    <row r="203" spans="1:7" ht="16.5" customHeight="1">
      <c r="A203" s="4" t="s">
        <v>27</v>
      </c>
      <c r="B203" s="5" t="s">
        <v>90</v>
      </c>
      <c r="C203" s="10" t="s">
        <v>31</v>
      </c>
      <c r="D203" s="6">
        <v>1</v>
      </c>
      <c r="E203" s="6">
        <v>0.2</v>
      </c>
      <c r="F203" s="6">
        <v>20.2</v>
      </c>
      <c r="G203" s="6">
        <v>92</v>
      </c>
    </row>
    <row r="204" spans="1:7" ht="16.5" customHeight="1">
      <c r="A204" s="11"/>
      <c r="B204" s="12" t="s">
        <v>34</v>
      </c>
      <c r="C204" s="11">
        <v>620</v>
      </c>
      <c r="D204" s="13">
        <f>SUM(D199:D203)</f>
        <v>10.29</v>
      </c>
      <c r="E204" s="13">
        <f t="shared" ref="E204:G204" si="27">SUM(E199:E203)</f>
        <v>12.930000000000001</v>
      </c>
      <c r="F204" s="13">
        <f t="shared" si="27"/>
        <v>61.86999999999999</v>
      </c>
      <c r="G204" s="13">
        <f t="shared" si="27"/>
        <v>446.36999999999995</v>
      </c>
    </row>
    <row r="205" spans="1:7" ht="16.5" customHeight="1">
      <c r="A205" s="45" t="s">
        <v>0</v>
      </c>
      <c r="B205" s="45"/>
      <c r="C205" s="45"/>
      <c r="D205" s="45"/>
      <c r="E205" s="45"/>
      <c r="F205" s="45"/>
      <c r="G205" s="45"/>
    </row>
    <row r="206" spans="1:7" ht="30" customHeight="1">
      <c r="A206" s="3" t="s">
        <v>16</v>
      </c>
      <c r="B206" s="4" t="s">
        <v>1</v>
      </c>
      <c r="C206" s="3" t="s">
        <v>17</v>
      </c>
      <c r="D206" s="3" t="s">
        <v>18</v>
      </c>
      <c r="E206" s="3" t="s">
        <v>19</v>
      </c>
      <c r="F206" s="3" t="s">
        <v>20</v>
      </c>
      <c r="G206" s="3" t="s">
        <v>21</v>
      </c>
    </row>
    <row r="207" spans="1:7" ht="16.5" customHeight="1">
      <c r="A207" s="3" t="s">
        <v>35</v>
      </c>
      <c r="B207" s="14" t="s">
        <v>36</v>
      </c>
      <c r="C207" s="3">
        <v>60</v>
      </c>
      <c r="D207" s="3">
        <v>0.66</v>
      </c>
      <c r="E207" s="3">
        <v>0.12</v>
      </c>
      <c r="F207" s="3">
        <v>2.2799999999999998</v>
      </c>
      <c r="G207" s="3">
        <v>12.8</v>
      </c>
    </row>
    <row r="208" spans="1:7" ht="16.5" customHeight="1">
      <c r="A208" s="3" t="s">
        <v>91</v>
      </c>
      <c r="B208" s="5" t="s">
        <v>92</v>
      </c>
      <c r="C208" s="4">
        <v>250</v>
      </c>
      <c r="D208" s="8">
        <v>1.79</v>
      </c>
      <c r="E208" s="8">
        <v>3.95</v>
      </c>
      <c r="F208" s="8">
        <v>7.76</v>
      </c>
      <c r="G208" s="8">
        <v>73.8</v>
      </c>
    </row>
    <row r="209" spans="1:7" ht="16.5" customHeight="1">
      <c r="A209" s="3" t="s">
        <v>133</v>
      </c>
      <c r="B209" s="29" t="s">
        <v>3</v>
      </c>
      <c r="C209" s="3">
        <v>280</v>
      </c>
      <c r="D209" s="25">
        <v>39.92</v>
      </c>
      <c r="E209" s="25">
        <v>30.46</v>
      </c>
      <c r="F209" s="25">
        <v>46.84</v>
      </c>
      <c r="G209" s="25">
        <v>620.75</v>
      </c>
    </row>
    <row r="210" spans="1:7" ht="16.5" customHeight="1">
      <c r="A210" s="4" t="s">
        <v>27</v>
      </c>
      <c r="B210" s="5" t="s">
        <v>28</v>
      </c>
      <c r="C210" s="4">
        <v>60</v>
      </c>
      <c r="D210" s="9">
        <v>4.5599999999999996</v>
      </c>
      <c r="E210" s="9">
        <v>0.48</v>
      </c>
      <c r="F210" s="9">
        <v>11.52</v>
      </c>
      <c r="G210" s="9">
        <v>140.63999999999999</v>
      </c>
    </row>
    <row r="211" spans="1:7" ht="16.5" customHeight="1">
      <c r="A211" s="3" t="s">
        <v>58</v>
      </c>
      <c r="B211" s="5" t="s">
        <v>59</v>
      </c>
      <c r="C211" s="3">
        <v>200</v>
      </c>
      <c r="D211" s="6">
        <v>0.43</v>
      </c>
      <c r="E211" s="6">
        <v>0.09</v>
      </c>
      <c r="F211" s="6">
        <v>18.34</v>
      </c>
      <c r="G211" s="6">
        <v>75.8</v>
      </c>
    </row>
    <row r="212" spans="1:7" ht="16.5" customHeight="1">
      <c r="A212" s="15"/>
      <c r="B212" s="12" t="s">
        <v>45</v>
      </c>
      <c r="C212" s="15">
        <f>SUM(C207:C211)</f>
        <v>850</v>
      </c>
      <c r="D212" s="16">
        <f>SUM(D207:D211)</f>
        <v>47.360000000000007</v>
      </c>
      <c r="E212" s="16">
        <f t="shared" ref="E212:G212" si="28">SUM(E207:E211)</f>
        <v>35.1</v>
      </c>
      <c r="F212" s="16">
        <f t="shared" si="28"/>
        <v>86.740000000000009</v>
      </c>
      <c r="G212" s="16">
        <f t="shared" si="28"/>
        <v>923.79</v>
      </c>
    </row>
    <row r="213" spans="1:7" ht="16.5" customHeight="1">
      <c r="A213" s="11"/>
      <c r="B213" s="12" t="s">
        <v>46</v>
      </c>
      <c r="C213" s="11">
        <f>C212+C204</f>
        <v>1470</v>
      </c>
      <c r="D213" s="13">
        <f>D212+D204</f>
        <v>57.650000000000006</v>
      </c>
      <c r="E213" s="13">
        <f t="shared" ref="E213:G213" si="29">E212+E204</f>
        <v>48.03</v>
      </c>
      <c r="F213" s="13">
        <f t="shared" si="29"/>
        <v>148.61000000000001</v>
      </c>
      <c r="G213" s="13">
        <f t="shared" si="29"/>
        <v>1370.1599999999999</v>
      </c>
    </row>
    <row r="214" spans="1:7" ht="16.5" customHeight="1">
      <c r="A214" s="44" t="s">
        <v>134</v>
      </c>
      <c r="B214" s="44"/>
      <c r="C214" s="44"/>
      <c r="D214" s="44"/>
      <c r="E214" s="44"/>
      <c r="F214" s="44"/>
      <c r="G214" s="44"/>
    </row>
    <row r="215" spans="1:7" ht="16.5" customHeight="1">
      <c r="A215" s="46" t="s">
        <v>15</v>
      </c>
      <c r="B215" s="46"/>
      <c r="C215" s="46"/>
      <c r="D215" s="46"/>
      <c r="E215" s="46"/>
      <c r="F215" s="46"/>
      <c r="G215" s="46"/>
    </row>
    <row r="216" spans="1:7" ht="29.25" customHeight="1">
      <c r="A216" s="3" t="s">
        <v>16</v>
      </c>
      <c r="B216" s="4" t="s">
        <v>1</v>
      </c>
      <c r="C216" s="3" t="s">
        <v>17</v>
      </c>
      <c r="D216" s="3" t="s">
        <v>18</v>
      </c>
      <c r="E216" s="3" t="s">
        <v>19</v>
      </c>
      <c r="F216" s="3" t="s">
        <v>20</v>
      </c>
      <c r="G216" s="3" t="s">
        <v>21</v>
      </c>
    </row>
    <row r="217" spans="1:7" ht="16.5" customHeight="1">
      <c r="A217" s="3" t="s">
        <v>135</v>
      </c>
      <c r="B217" s="5" t="s">
        <v>136</v>
      </c>
      <c r="C217" s="3">
        <v>170</v>
      </c>
      <c r="D217" s="6">
        <v>15.52</v>
      </c>
      <c r="E217" s="6">
        <v>25.26</v>
      </c>
      <c r="F217" s="6">
        <v>3.09</v>
      </c>
      <c r="G217" s="6">
        <v>301.89999999999998</v>
      </c>
    </row>
    <row r="218" spans="1:7" s="28" customFormat="1" ht="16.5" customHeight="1">
      <c r="A218" s="4" t="s">
        <v>27</v>
      </c>
      <c r="B218" s="5" t="s">
        <v>28</v>
      </c>
      <c r="C218" s="4">
        <v>30</v>
      </c>
      <c r="D218" s="9">
        <v>2.2799999999999998</v>
      </c>
      <c r="E218" s="9">
        <v>0.24</v>
      </c>
      <c r="F218" s="9">
        <v>5.76</v>
      </c>
      <c r="G218" s="9">
        <v>70.319999999999993</v>
      </c>
    </row>
    <row r="219" spans="1:7" s="28" customFormat="1" ht="16.5" customHeight="1">
      <c r="A219" s="3" t="s">
        <v>123</v>
      </c>
      <c r="B219" s="20" t="s">
        <v>64</v>
      </c>
      <c r="C219" s="10" t="s">
        <v>31</v>
      </c>
      <c r="D219" s="6">
        <v>0.3</v>
      </c>
      <c r="E219" s="6">
        <v>0.08</v>
      </c>
      <c r="F219" s="6">
        <v>7.22</v>
      </c>
      <c r="G219" s="6">
        <v>30.8</v>
      </c>
    </row>
    <row r="220" spans="1:7" ht="16.5" customHeight="1">
      <c r="A220" s="4" t="s">
        <v>27</v>
      </c>
      <c r="B220" s="5" t="s">
        <v>32</v>
      </c>
      <c r="C220" s="10" t="s">
        <v>33</v>
      </c>
      <c r="D220" s="6">
        <v>0.92</v>
      </c>
      <c r="E220" s="6">
        <v>0.92</v>
      </c>
      <c r="F220" s="6">
        <v>22.54</v>
      </c>
      <c r="G220" s="6">
        <v>102.12</v>
      </c>
    </row>
    <row r="221" spans="1:7" ht="16.5" customHeight="1">
      <c r="A221" s="11"/>
      <c r="B221" s="12" t="s">
        <v>34</v>
      </c>
      <c r="C221" s="11">
        <v>500</v>
      </c>
      <c r="D221" s="13">
        <f>SUM(D217:D220)</f>
        <v>19.020000000000003</v>
      </c>
      <c r="E221" s="13">
        <f t="shared" ref="E221:G221" si="30">SUM(E217:E220)</f>
        <v>26.5</v>
      </c>
      <c r="F221" s="13">
        <f t="shared" si="30"/>
        <v>38.61</v>
      </c>
      <c r="G221" s="13">
        <f t="shared" si="30"/>
        <v>505.14</v>
      </c>
    </row>
    <row r="222" spans="1:7" ht="16.5" customHeight="1">
      <c r="A222" s="45" t="s">
        <v>0</v>
      </c>
      <c r="B222" s="45"/>
      <c r="C222" s="45"/>
      <c r="D222" s="45"/>
      <c r="E222" s="45"/>
      <c r="F222" s="45"/>
      <c r="G222" s="45"/>
    </row>
    <row r="223" spans="1:7" ht="31.5" customHeight="1">
      <c r="A223" s="3" t="s">
        <v>16</v>
      </c>
      <c r="B223" s="4" t="s">
        <v>1</v>
      </c>
      <c r="C223" s="3" t="s">
        <v>17</v>
      </c>
      <c r="D223" s="3" t="s">
        <v>18</v>
      </c>
      <c r="E223" s="3" t="s">
        <v>19</v>
      </c>
      <c r="F223" s="3" t="s">
        <v>20</v>
      </c>
      <c r="G223" s="3" t="s">
        <v>21</v>
      </c>
    </row>
    <row r="224" spans="1:7" ht="16.5" customHeight="1">
      <c r="A224" s="3" t="s">
        <v>35</v>
      </c>
      <c r="B224" s="14" t="s">
        <v>36</v>
      </c>
      <c r="C224" s="3">
        <v>60</v>
      </c>
      <c r="D224" s="3">
        <v>0.48</v>
      </c>
      <c r="E224" s="3">
        <v>0.06</v>
      </c>
      <c r="F224" s="3">
        <v>1.5</v>
      </c>
      <c r="G224" s="3">
        <v>8.5</v>
      </c>
    </row>
    <row r="225" spans="1:7" ht="16.5" customHeight="1">
      <c r="A225" s="3" t="s">
        <v>137</v>
      </c>
      <c r="B225" s="5" t="s">
        <v>138</v>
      </c>
      <c r="C225" s="4">
        <v>250</v>
      </c>
      <c r="D225" s="8">
        <v>1.48</v>
      </c>
      <c r="E225" s="8">
        <v>4.92</v>
      </c>
      <c r="F225" s="8">
        <v>6.09</v>
      </c>
      <c r="G225" s="8">
        <v>76.25</v>
      </c>
    </row>
    <row r="226" spans="1:7" ht="16.5" customHeight="1">
      <c r="A226" s="4" t="s">
        <v>139</v>
      </c>
      <c r="B226" s="27" t="s">
        <v>140</v>
      </c>
      <c r="C226" s="4">
        <v>120</v>
      </c>
      <c r="D226" s="22">
        <v>11.09</v>
      </c>
      <c r="E226" s="22">
        <v>14.04</v>
      </c>
      <c r="F226" s="22">
        <v>9.32</v>
      </c>
      <c r="G226" s="22">
        <v>208</v>
      </c>
    </row>
    <row r="227" spans="1:7" ht="16.5" customHeight="1">
      <c r="A227" s="3" t="s">
        <v>141</v>
      </c>
      <c r="B227" s="29" t="s">
        <v>142</v>
      </c>
      <c r="C227" s="3">
        <v>180</v>
      </c>
      <c r="D227" s="25">
        <v>5.57</v>
      </c>
      <c r="E227" s="25">
        <v>6.4</v>
      </c>
      <c r="F227" s="25">
        <v>10.3</v>
      </c>
      <c r="G227" s="25">
        <v>121.71</v>
      </c>
    </row>
    <row r="228" spans="1:7" ht="16.5" customHeight="1">
      <c r="A228" s="4" t="s">
        <v>27</v>
      </c>
      <c r="B228" s="5" t="s">
        <v>28</v>
      </c>
      <c r="C228" s="4">
        <v>60</v>
      </c>
      <c r="D228" s="9">
        <v>4.5599999999999996</v>
      </c>
      <c r="E228" s="9">
        <v>0.48</v>
      </c>
      <c r="F228" s="9">
        <v>11.52</v>
      </c>
      <c r="G228" s="9">
        <v>140.63999999999999</v>
      </c>
    </row>
    <row r="229" spans="1:7" ht="16.5" customHeight="1">
      <c r="A229" s="3" t="s">
        <v>73</v>
      </c>
      <c r="B229" s="2" t="s">
        <v>74</v>
      </c>
      <c r="C229" s="4">
        <v>200</v>
      </c>
      <c r="D229" s="8">
        <v>0.47</v>
      </c>
      <c r="E229" s="8">
        <v>0</v>
      </c>
      <c r="F229" s="8">
        <v>19.78</v>
      </c>
      <c r="G229" s="8">
        <v>81</v>
      </c>
    </row>
    <row r="230" spans="1:7" ht="16.5" customHeight="1">
      <c r="A230" s="15"/>
      <c r="B230" s="12" t="s">
        <v>45</v>
      </c>
      <c r="C230" s="15">
        <f>SUM(C224:C229)</f>
        <v>870</v>
      </c>
      <c r="D230" s="16">
        <f>SUM(D224:D229)</f>
        <v>23.65</v>
      </c>
      <c r="E230" s="16">
        <f t="shared" ref="E230:G230" si="31">SUM(E224:E229)</f>
        <v>25.900000000000002</v>
      </c>
      <c r="F230" s="16">
        <f t="shared" si="31"/>
        <v>58.510000000000005</v>
      </c>
      <c r="G230" s="16">
        <f t="shared" si="31"/>
        <v>636.09999999999991</v>
      </c>
    </row>
    <row r="231" spans="1:7" ht="16.5" customHeight="1">
      <c r="A231" s="11"/>
      <c r="B231" s="12" t="s">
        <v>46</v>
      </c>
      <c r="C231" s="11">
        <f>C230+C221</f>
        <v>1370</v>
      </c>
      <c r="D231" s="13">
        <f>D230+D221</f>
        <v>42.67</v>
      </c>
      <c r="E231" s="13">
        <f t="shared" ref="E231:G231" si="32">E230+E221</f>
        <v>52.400000000000006</v>
      </c>
      <c r="F231" s="13">
        <f t="shared" si="32"/>
        <v>97.12</v>
      </c>
      <c r="G231" s="13">
        <f t="shared" si="32"/>
        <v>1141.2399999999998</v>
      </c>
    </row>
    <row r="232" spans="1:7" ht="16.5" customHeight="1">
      <c r="A232" s="15"/>
      <c r="B232" s="12" t="s">
        <v>34</v>
      </c>
      <c r="C232" s="15">
        <f>C15+C33+C53+C71+C91+C128+C148+C165+C185+C204+C111+C221</f>
        <v>6535</v>
      </c>
      <c r="D232" s="15">
        <f>D15+D33+D53+D71+D91+D128+D148+D165+D185+D204+D111+D221</f>
        <v>196.15</v>
      </c>
      <c r="E232" s="15">
        <f>E15+E33+E53+E71+E91+E128+E148+E165+E185+E204+E111+E221</f>
        <v>218.072</v>
      </c>
      <c r="F232" s="15">
        <f>F15+F33+F53+F71+F91+F128+F148+F165+F185+F204+F111+F221</f>
        <v>825.82899999999995</v>
      </c>
      <c r="G232" s="15">
        <f>G15+G33+G53+G71+G91+G128+G148+G165+G185+G204+G111+G221</f>
        <v>6545.5589999999993</v>
      </c>
    </row>
    <row r="233" spans="1:7" ht="16.5" customHeight="1">
      <c r="A233" s="11"/>
      <c r="B233" s="12" t="s">
        <v>45</v>
      </c>
      <c r="C233" s="30">
        <f>C24+C42+C62+C80+C100+C137+C156+C174+C194+C212+C230+C119</f>
        <v>10260</v>
      </c>
      <c r="D233" s="30">
        <f>D24+D42+D62+D80+D100+D137+D156+D174+D194+D212+D230+D119</f>
        <v>370.95399999999995</v>
      </c>
      <c r="E233" s="30">
        <f>E24+E42+E62+E80+E100+E137+E156+E174+E194+E212+E230+E119</f>
        <v>328.42599999999999</v>
      </c>
      <c r="F233" s="30">
        <f>F24+F42+F62+F80+F100+F137+F156+F174+F194+F212+F230+F119+500</f>
        <v>1518.75</v>
      </c>
      <c r="G233" s="30">
        <f>G24+G42+G62+G80+G100+G137+G156+G174+G194+G212+G230+G119</f>
        <v>9309.3539999999994</v>
      </c>
    </row>
    <row r="234" spans="1:7" ht="16.5" customHeight="1">
      <c r="A234" s="31"/>
      <c r="B234" s="32" t="s">
        <v>143</v>
      </c>
      <c r="C234" s="33">
        <f>C233+C232</f>
        <v>16795</v>
      </c>
      <c r="D234" s="34">
        <f>D233+D232</f>
        <v>567.10399999999993</v>
      </c>
      <c r="E234" s="34">
        <f t="shared" ref="E234:G234" si="33">E233+E232</f>
        <v>546.49800000000005</v>
      </c>
      <c r="F234" s="34">
        <f t="shared" si="33"/>
        <v>2344.5789999999997</v>
      </c>
      <c r="G234" s="34">
        <f t="shared" si="33"/>
        <v>15854.912999999999</v>
      </c>
    </row>
    <row r="235" spans="1:7" ht="16.5" customHeight="1">
      <c r="A235" s="31"/>
      <c r="B235" s="32" t="s">
        <v>144</v>
      </c>
      <c r="C235" s="33">
        <f>C234/12</f>
        <v>1399.5833333333333</v>
      </c>
      <c r="D235" s="34">
        <f t="shared" ref="D235:G235" si="34">D234/12</f>
        <v>47.258666666666663</v>
      </c>
      <c r="E235" s="34">
        <f t="shared" si="34"/>
        <v>45.541500000000006</v>
      </c>
      <c r="F235" s="34">
        <f t="shared" si="34"/>
        <v>195.38158333333331</v>
      </c>
      <c r="G235" s="34">
        <f t="shared" si="34"/>
        <v>1321.2427499999999</v>
      </c>
    </row>
    <row r="236" spans="1:7" ht="16.5" customHeight="1">
      <c r="A236" s="31"/>
      <c r="B236" s="32" t="s">
        <v>145</v>
      </c>
      <c r="C236" s="33"/>
      <c r="D236" s="34">
        <v>1</v>
      </c>
      <c r="E236" s="34">
        <v>0.97</v>
      </c>
      <c r="F236" s="34">
        <v>4.0999999999999996</v>
      </c>
      <c r="G236" s="34"/>
    </row>
    <row r="237" spans="1:7" ht="20.25">
      <c r="A237" s="37" t="s">
        <v>146</v>
      </c>
      <c r="B237" s="37"/>
      <c r="C237" s="37"/>
      <c r="D237" s="37"/>
      <c r="E237" s="37"/>
      <c r="F237" s="37"/>
      <c r="G237" s="35"/>
    </row>
    <row r="238" spans="1:7">
      <c r="A238" s="41" t="s">
        <v>147</v>
      </c>
      <c r="B238" s="41"/>
      <c r="C238" s="41"/>
      <c r="D238" s="41"/>
      <c r="E238" s="41"/>
      <c r="F238" s="41"/>
      <c r="G238" s="41"/>
    </row>
    <row r="239" spans="1:7">
      <c r="A239" s="42" t="s">
        <v>148</v>
      </c>
      <c r="B239" s="42"/>
      <c r="C239" s="42"/>
      <c r="D239" s="42"/>
      <c r="E239" s="42"/>
      <c r="F239" s="42"/>
      <c r="G239" s="42"/>
    </row>
    <row r="240" spans="1:7">
      <c r="A240" s="41" t="s">
        <v>149</v>
      </c>
      <c r="B240" s="41"/>
      <c r="C240" s="41"/>
      <c r="D240" s="41"/>
      <c r="E240" s="41"/>
      <c r="F240" s="41"/>
      <c r="G240" s="41"/>
    </row>
    <row r="241" spans="1:7">
      <c r="A241" s="41" t="s">
        <v>150</v>
      </c>
      <c r="B241" s="41"/>
      <c r="C241" s="41"/>
      <c r="D241" s="41"/>
      <c r="E241" s="41"/>
      <c r="F241" s="41"/>
      <c r="G241" s="41"/>
    </row>
    <row r="242" spans="1:7">
      <c r="A242" s="41" t="s">
        <v>151</v>
      </c>
      <c r="B242" s="41"/>
      <c r="C242" s="41"/>
      <c r="D242" s="41"/>
      <c r="E242" s="41"/>
      <c r="F242" s="41"/>
      <c r="G242" s="41"/>
    </row>
    <row r="243" spans="1:7" ht="15.75">
      <c r="A243" s="39" t="s">
        <v>152</v>
      </c>
      <c r="B243" s="39"/>
      <c r="C243" s="39"/>
      <c r="D243" s="39"/>
      <c r="E243" s="39"/>
      <c r="F243" s="39"/>
      <c r="G243" s="39"/>
    </row>
    <row r="244" spans="1:7">
      <c r="A244" s="40" t="s">
        <v>153</v>
      </c>
      <c r="B244" s="40"/>
      <c r="C244" s="40"/>
      <c r="D244" s="40"/>
      <c r="E244" s="40"/>
      <c r="F244" s="40"/>
      <c r="G244" s="40"/>
    </row>
    <row r="245" spans="1:7">
      <c r="A245" s="38" t="s">
        <v>154</v>
      </c>
      <c r="B245" s="38"/>
      <c r="C245" s="38"/>
      <c r="D245" s="38"/>
      <c r="E245" s="38"/>
      <c r="F245" s="38"/>
      <c r="G245" s="38"/>
    </row>
    <row r="246" spans="1:7">
      <c r="A246" s="38" t="s">
        <v>155</v>
      </c>
      <c r="B246" s="38"/>
      <c r="C246" s="38"/>
      <c r="D246" s="38"/>
      <c r="E246" s="38"/>
      <c r="F246" s="38"/>
      <c r="G246" s="38"/>
    </row>
  </sheetData>
  <mergeCells count="61">
    <mergeCell ref="A246:G246"/>
    <mergeCell ref="A240:G240"/>
    <mergeCell ref="A241:G241"/>
    <mergeCell ref="A242:G242"/>
    <mergeCell ref="A243:G243"/>
    <mergeCell ref="A244:G244"/>
    <mergeCell ref="A245:G245"/>
    <mergeCell ref="A239:G239"/>
    <mergeCell ref="A177:G177"/>
    <mergeCell ref="A178:G178"/>
    <mergeCell ref="A186:G186"/>
    <mergeCell ref="A196:G196"/>
    <mergeCell ref="A197:G197"/>
    <mergeCell ref="A205:G205"/>
    <mergeCell ref="A214:G214"/>
    <mergeCell ref="A215:G215"/>
    <mergeCell ref="A222:G222"/>
    <mergeCell ref="A237:F237"/>
    <mergeCell ref="A238:G238"/>
    <mergeCell ref="A176:G176"/>
    <mergeCell ref="A112:G112"/>
    <mergeCell ref="A121:G121"/>
    <mergeCell ref="A122:G122"/>
    <mergeCell ref="A129:G129"/>
    <mergeCell ref="A139:G139"/>
    <mergeCell ref="A140:G140"/>
    <mergeCell ref="A141:G141"/>
    <mergeCell ref="A149:G149"/>
    <mergeCell ref="A158:G158"/>
    <mergeCell ref="A159:G159"/>
    <mergeCell ref="A166:G166"/>
    <mergeCell ref="A104:G104"/>
    <mergeCell ref="A47:G47"/>
    <mergeCell ref="A54:G54"/>
    <mergeCell ref="A64:G64"/>
    <mergeCell ref="A65:G65"/>
    <mergeCell ref="A72:G72"/>
    <mergeCell ref="A82:G82"/>
    <mergeCell ref="A83:G83"/>
    <mergeCell ref="A84:G84"/>
    <mergeCell ref="A92:G92"/>
    <mergeCell ref="A102:G102"/>
    <mergeCell ref="A103:G103"/>
    <mergeCell ref="A46:G46"/>
    <mergeCell ref="A4:G4"/>
    <mergeCell ref="A5:G5"/>
    <mergeCell ref="A6:G6"/>
    <mergeCell ref="A7:G7"/>
    <mergeCell ref="A8:G8"/>
    <mergeCell ref="A16:G16"/>
    <mergeCell ref="A26:G26"/>
    <mergeCell ref="A27:G27"/>
    <mergeCell ref="A34:G34"/>
    <mergeCell ref="A44:B44"/>
    <mergeCell ref="A45:G45"/>
    <mergeCell ref="A1:B1"/>
    <mergeCell ref="D1:F1"/>
    <mergeCell ref="A2:B2"/>
    <mergeCell ref="D2:G2"/>
    <mergeCell ref="A3:B3"/>
    <mergeCell ref="D3:G3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2" manualBreakCount="2">
    <brk id="82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цик(Петровка) </vt:lpstr>
      <vt:lpstr>цик(Покровка) </vt:lpstr>
      <vt:lpstr>цик 2 вариант </vt:lpstr>
      <vt:lpstr>'цик(Петровка) '!Область_печати</vt:lpstr>
      <vt:lpstr>'цик(Покровка)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16</cp:revision>
  <cp:lastPrinted>2024-04-24T06:51:18Z</cp:lastPrinted>
  <dcterms:created xsi:type="dcterms:W3CDTF">2006-09-16T00:00:00Z</dcterms:created>
  <dcterms:modified xsi:type="dcterms:W3CDTF">2024-06-06T13:58:47Z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